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autoCompressPictures="0"/>
  <mc:AlternateContent xmlns:mc="http://schemas.openxmlformats.org/markup-compatibility/2006">
    <mc:Choice Requires="x15">
      <x15ac:absPath xmlns:x15ac="http://schemas.microsoft.com/office/spreadsheetml/2010/11/ac" url="D:\マイドキュメント\☆★R07県西地区事務局業務★☆\05 R07アンサンブルコンテスト\01 HP掲載 参加要項\"/>
    </mc:Choice>
  </mc:AlternateContent>
  <xr:revisionPtr revIDLastSave="0" documentId="13_ncr:1_{31BB735A-7557-4B89-B5F4-71581630974A}" xr6:coauthVersionLast="47" xr6:coauthVersionMax="47" xr10:uidLastSave="{00000000-0000-0000-0000-000000000000}"/>
  <bookViews>
    <workbookView xWindow="-120" yWindow="-120" windowWidth="29040" windowHeight="15720" tabRatio="895" xr2:uid="{00000000-000D-0000-FFFF-FFFF00000000}"/>
  </bookViews>
  <sheets>
    <sheet name="説明" sheetId="21" r:id="rId1"/>
    <sheet name="記入シート" sheetId="1" r:id="rId2"/>
    <sheet name="（例）記入シート" sheetId="17" r:id="rId3"/>
    <sheet name="印刷シートA" sheetId="9" r:id="rId4"/>
    <sheet name="印刷シートB" sheetId="13" r:id="rId5"/>
    <sheet name="印刷シートC" sheetId="15" r:id="rId6"/>
    <sheet name="（例）印刷シートA " sheetId="23" r:id="rId7"/>
    <sheet name="印刷シート（負担金等）" sheetId="10" r:id="rId8"/>
    <sheet name="（例）印刷シート（負担金等）" sheetId="24" r:id="rId9"/>
    <sheet name="データシート" sheetId="3" r:id="rId10"/>
    <sheet name="(例）データシート" sheetId="19" r:id="rId11"/>
  </sheets>
  <definedNames>
    <definedName name="_xlnm.Print_Area" localSheetId="8">'（例）印刷シート（負担金等）'!$A$1:$S$32</definedName>
    <definedName name="_xlnm.Print_Area" localSheetId="6">'（例）印刷シートA '!$A$1:$S$40</definedName>
    <definedName name="_xlnm.Print_Area" localSheetId="2">'（例）記入シート'!$A$1:$P$80</definedName>
    <definedName name="_xlnm.Print_Area" localSheetId="7">'印刷シート（負担金等）'!$A$1:$S$32</definedName>
    <definedName name="_xlnm.Print_Area" localSheetId="3">印刷シートA!$A$1:$S$46</definedName>
    <definedName name="_xlnm.Print_Area" localSheetId="4">印刷シートB!$A$1:$S$46</definedName>
    <definedName name="_xlnm.Print_Area" localSheetId="5">印刷シートC!$A$1:$S$46</definedName>
    <definedName name="_xlnm.Print_Area" localSheetId="1">記入シート!$A$1:$P$79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xlwcv="http://schemas.microsoft.com/office/spreadsheetml/2024/workbookCompatibilityVersion" uri="{D14903EA-33C4-47F7-8F05-3474C54BE107}">
      <xlwcv:version setVersion="1"/>
    </ext>
    <ext xmlns:mx="http://schemas.microsoft.com/office/mac/excel/2008/main" uri="{7523E5D3-25F3-A5E0-1632-64F254C22452}">
      <mx:ArchID Flags="2"/>
    </ext>
  </extLst>
</workbook>
</file>

<file path=xl/calcChain.xml><?xml version="1.0" encoding="utf-8"?>
<calcChain xmlns="http://schemas.openxmlformats.org/spreadsheetml/2006/main">
  <c r="D5" i="19" l="1"/>
  <c r="BH3" i="19"/>
  <c r="H3" i="19"/>
  <c r="BF3" i="19"/>
  <c r="BG3" i="19"/>
  <c r="BP3" i="3"/>
  <c r="G13" i="10" s="1"/>
  <c r="BN3" i="3"/>
  <c r="G12" i="10" s="1"/>
  <c r="R26" i="17"/>
  <c r="R26" i="1"/>
  <c r="BC3" i="3" l="1"/>
  <c r="R64" i="17"/>
  <c r="R25" i="1"/>
  <c r="R63" i="1"/>
  <c r="R64" i="1"/>
  <c r="H8" i="24" l="1"/>
  <c r="N8" i="24" s="1"/>
  <c r="H7" i="19" l="1"/>
  <c r="H5" i="19"/>
  <c r="AX7" i="19"/>
  <c r="AX5" i="19"/>
  <c r="AW7" i="19"/>
  <c r="AW5" i="19"/>
  <c r="AV7" i="19"/>
  <c r="AV5" i="19"/>
  <c r="AU7" i="19"/>
  <c r="AU5" i="19"/>
  <c r="AT7" i="19"/>
  <c r="AT5" i="19"/>
  <c r="AS7" i="19"/>
  <c r="AS5" i="19"/>
  <c r="AR7" i="19"/>
  <c r="AR5" i="19"/>
  <c r="AQ7" i="19"/>
  <c r="AQ5" i="19"/>
  <c r="AP8" i="19"/>
  <c r="AP7" i="19"/>
  <c r="AP6" i="19"/>
  <c r="AP5" i="19"/>
  <c r="AM6" i="19"/>
  <c r="AM5" i="19"/>
  <c r="AO7" i="19"/>
  <c r="AO5" i="19"/>
  <c r="AN7" i="19"/>
  <c r="AN5" i="19"/>
  <c r="AM8" i="19"/>
  <c r="AM7" i="19"/>
  <c r="AL7" i="19"/>
  <c r="AL5" i="19"/>
  <c r="AK7" i="19"/>
  <c r="AK5" i="19"/>
  <c r="AJ8" i="19"/>
  <c r="AJ7" i="19"/>
  <c r="AJ6" i="19"/>
  <c r="AJ5" i="19"/>
  <c r="AI7" i="19"/>
  <c r="AI5" i="19"/>
  <c r="AH7" i="19"/>
  <c r="AH5" i="19"/>
  <c r="AG8" i="19"/>
  <c r="AG7" i="19"/>
  <c r="AG6" i="19"/>
  <c r="AG5" i="19"/>
  <c r="AF7" i="19"/>
  <c r="AF5" i="19"/>
  <c r="AE7" i="19"/>
  <c r="AE5" i="19"/>
  <c r="AD8" i="19"/>
  <c r="AD7" i="19"/>
  <c r="AD6" i="19"/>
  <c r="AD5" i="19"/>
  <c r="AC7" i="19"/>
  <c r="AC5" i="19"/>
  <c r="AB7" i="19"/>
  <c r="AB5" i="19"/>
  <c r="AA8" i="19"/>
  <c r="AA7" i="19"/>
  <c r="AA6" i="19"/>
  <c r="AA5" i="19"/>
  <c r="Z7" i="19"/>
  <c r="Z5" i="19"/>
  <c r="Y7" i="19"/>
  <c r="Y5" i="19"/>
  <c r="X8" i="19"/>
  <c r="X7" i="19"/>
  <c r="X6" i="19"/>
  <c r="X5" i="19"/>
  <c r="U8" i="19"/>
  <c r="U7" i="19"/>
  <c r="W7" i="19"/>
  <c r="W5" i="19"/>
  <c r="V7" i="19"/>
  <c r="V5" i="19"/>
  <c r="U6" i="19"/>
  <c r="U5" i="19"/>
  <c r="T7" i="19"/>
  <c r="T5" i="19"/>
  <c r="S5" i="19"/>
  <c r="S7" i="19"/>
  <c r="R7" i="19"/>
  <c r="R5" i="19"/>
  <c r="Q7" i="19"/>
  <c r="Q5" i="19"/>
  <c r="P7" i="19"/>
  <c r="P5" i="19"/>
  <c r="O7" i="19"/>
  <c r="O5" i="19"/>
  <c r="N7" i="19"/>
  <c r="N5" i="19"/>
  <c r="M7" i="19"/>
  <c r="M5" i="19"/>
  <c r="L7" i="19"/>
  <c r="L5" i="19"/>
  <c r="K7" i="19"/>
  <c r="K5" i="19"/>
  <c r="J7" i="19"/>
  <c r="J5" i="19"/>
  <c r="I7" i="19"/>
  <c r="I5" i="19"/>
  <c r="G7" i="19"/>
  <c r="G5" i="19"/>
  <c r="F5" i="19" s="1"/>
  <c r="E5" i="19"/>
  <c r="E7" i="19"/>
  <c r="D7" i="19"/>
  <c r="C7" i="19"/>
  <c r="C5" i="19"/>
  <c r="B5" i="19"/>
  <c r="B7" i="19"/>
  <c r="BE3" i="19"/>
  <c r="BD3" i="19"/>
  <c r="G11" i="24" s="1"/>
  <c r="BC3" i="19"/>
  <c r="BB3" i="19"/>
  <c r="BA3" i="19"/>
  <c r="AZ3" i="19"/>
  <c r="AY3" i="19"/>
  <c r="N23" i="23" s="1"/>
  <c r="AX3" i="19"/>
  <c r="C21" i="23" s="1"/>
  <c r="D21" i="23" s="1"/>
  <c r="AW3" i="19"/>
  <c r="C20" i="23" s="1"/>
  <c r="AV3" i="19"/>
  <c r="D20" i="23" s="1"/>
  <c r="AU3" i="19"/>
  <c r="M18" i="23" s="1"/>
  <c r="AT3" i="19"/>
  <c r="I18" i="23" s="1"/>
  <c r="AS3" i="19"/>
  <c r="C18" i="23" s="1"/>
  <c r="AR3" i="19"/>
  <c r="AQ3" i="19"/>
  <c r="AP4" i="19"/>
  <c r="AP3" i="19"/>
  <c r="AO3" i="19"/>
  <c r="M16" i="23" s="1"/>
  <c r="AN3" i="19"/>
  <c r="J16" i="23" s="1"/>
  <c r="AM4" i="19"/>
  <c r="L17" i="23" s="1"/>
  <c r="AM3" i="19"/>
  <c r="L16" i="23" s="1"/>
  <c r="AL3" i="19"/>
  <c r="I16" i="23" s="1"/>
  <c r="AK3" i="19"/>
  <c r="F16" i="23" s="1"/>
  <c r="AJ4" i="19"/>
  <c r="H17" i="23" s="1"/>
  <c r="AJ3" i="19"/>
  <c r="H16" i="23" s="1"/>
  <c r="AI3" i="19"/>
  <c r="E16" i="23" s="1"/>
  <c r="AH3" i="19"/>
  <c r="C16" i="23" s="1"/>
  <c r="AG4" i="19"/>
  <c r="D17" i="23" s="1"/>
  <c r="AG3" i="19"/>
  <c r="D16" i="23" s="1"/>
  <c r="AF3" i="19"/>
  <c r="S14" i="23" s="1"/>
  <c r="AE3" i="19"/>
  <c r="N14" i="23" s="1"/>
  <c r="AD4" i="19"/>
  <c r="P15" i="23" s="1"/>
  <c r="AD3" i="19"/>
  <c r="P14" i="23" s="1"/>
  <c r="AC3" i="19"/>
  <c r="M14" i="23" s="1"/>
  <c r="AB3" i="19"/>
  <c r="J14" i="23" s="1"/>
  <c r="AA4" i="19"/>
  <c r="L15" i="23" s="1"/>
  <c r="AA3" i="19"/>
  <c r="L14" i="23" s="1"/>
  <c r="Z3" i="19"/>
  <c r="I14" i="23" s="1"/>
  <c r="Y3" i="19"/>
  <c r="F14" i="23" s="1"/>
  <c r="X4" i="19"/>
  <c r="H15" i="23" s="1"/>
  <c r="X3" i="19"/>
  <c r="H14" i="23" s="1"/>
  <c r="W3" i="19"/>
  <c r="E14" i="23" s="1"/>
  <c r="V3" i="19"/>
  <c r="C14" i="23" s="1"/>
  <c r="U4" i="19"/>
  <c r="D15" i="23" s="1"/>
  <c r="U3" i="19"/>
  <c r="D14" i="23" s="1"/>
  <c r="T3" i="19"/>
  <c r="J12" i="23" s="1"/>
  <c r="S3" i="19"/>
  <c r="C12" i="23" s="1"/>
  <c r="R3" i="19"/>
  <c r="C13" i="23" s="1"/>
  <c r="Q3" i="19"/>
  <c r="J10" i="23" s="1"/>
  <c r="P3" i="19"/>
  <c r="C10" i="23" s="1"/>
  <c r="O3" i="19"/>
  <c r="C11" i="23" s="1"/>
  <c r="N3" i="19"/>
  <c r="C9" i="23" s="1"/>
  <c r="M3" i="19"/>
  <c r="C7" i="23" s="1"/>
  <c r="L3" i="19"/>
  <c r="C8" i="23" s="1"/>
  <c r="K3" i="19"/>
  <c r="N6" i="23" s="1"/>
  <c r="J3" i="19"/>
  <c r="M20" i="23" s="1"/>
  <c r="I3" i="19"/>
  <c r="L6" i="23" s="1"/>
  <c r="J6" i="23"/>
  <c r="G3" i="19"/>
  <c r="H6" i="23" s="1"/>
  <c r="E3" i="19"/>
  <c r="D3" i="19"/>
  <c r="C3" i="19"/>
  <c r="C3" i="23" s="1"/>
  <c r="B3" i="19"/>
  <c r="F7" i="19"/>
  <c r="A1" i="19"/>
  <c r="R63" i="17"/>
  <c r="AA62" i="17"/>
  <c r="AC62" i="17" s="1"/>
  <c r="AD62" i="17" s="1"/>
  <c r="AE62" i="17" s="1"/>
  <c r="AF62" i="17" s="1"/>
  <c r="AG62" i="17" s="1"/>
  <c r="AH62" i="17" s="1"/>
  <c r="AI62" i="17" s="1"/>
  <c r="AJ62" i="17" s="1"/>
  <c r="AK62" i="17" s="1"/>
  <c r="AL62" i="17" s="1"/>
  <c r="AM62" i="17" s="1"/>
  <c r="AN62" i="17" s="1"/>
  <c r="AO62" i="17" s="1"/>
  <c r="AP62" i="17" s="1"/>
  <c r="AQ62" i="17" s="1"/>
  <c r="AR62" i="17" s="1"/>
  <c r="AS62" i="17" s="1"/>
  <c r="AT62" i="17" s="1"/>
  <c r="AU62" i="17" s="1"/>
  <c r="AV62" i="17" s="1"/>
  <c r="R62" i="17"/>
  <c r="R61" i="17"/>
  <c r="R60" i="17"/>
  <c r="R59" i="17"/>
  <c r="R58" i="17"/>
  <c r="W57" i="17"/>
  <c r="V57" i="17"/>
  <c r="U57" i="17"/>
  <c r="T57" i="17"/>
  <c r="S57" i="17"/>
  <c r="R57" i="17"/>
  <c r="V56" i="17"/>
  <c r="T56" i="17"/>
  <c r="R56" i="17"/>
  <c r="W55" i="17"/>
  <c r="V55" i="17"/>
  <c r="U55" i="17"/>
  <c r="T55" i="17"/>
  <c r="S55" i="17"/>
  <c r="R55" i="17"/>
  <c r="V54" i="17"/>
  <c r="T54" i="17"/>
  <c r="R54" i="17"/>
  <c r="W53" i="17"/>
  <c r="V53" i="17"/>
  <c r="U53" i="17"/>
  <c r="T53" i="17"/>
  <c r="S53" i="17"/>
  <c r="R53" i="17"/>
  <c r="V52" i="17"/>
  <c r="T52" i="17"/>
  <c r="R52" i="17"/>
  <c r="W51" i="17"/>
  <c r="V51" i="17"/>
  <c r="U51" i="17"/>
  <c r="T51" i="17"/>
  <c r="S51" i="17"/>
  <c r="R51" i="17"/>
  <c r="V50" i="17"/>
  <c r="T50" i="17"/>
  <c r="R50" i="17"/>
  <c r="W49" i="17"/>
  <c r="V49" i="17"/>
  <c r="U49" i="17"/>
  <c r="T49" i="17"/>
  <c r="S49" i="17"/>
  <c r="R49" i="17"/>
  <c r="V48" i="17"/>
  <c r="T48" i="17"/>
  <c r="R48" i="17"/>
  <c r="S47" i="17"/>
  <c r="R47" i="17"/>
  <c r="R46" i="17"/>
  <c r="S45" i="17"/>
  <c r="R45" i="17"/>
  <c r="R44" i="17"/>
  <c r="S43" i="17"/>
  <c r="R43" i="17"/>
  <c r="R42" i="17"/>
  <c r="R41" i="17"/>
  <c r="R40" i="17"/>
  <c r="R39" i="17"/>
  <c r="R38" i="17"/>
  <c r="R37" i="17"/>
  <c r="R36" i="17"/>
  <c r="R35" i="17"/>
  <c r="R34" i="17"/>
  <c r="R33" i="17"/>
  <c r="V32" i="17"/>
  <c r="V63" i="17" s="1"/>
  <c r="T32" i="17"/>
  <c r="T63" i="17" s="1"/>
  <c r="R32" i="17"/>
  <c r="V31" i="17"/>
  <c r="V64" i="17" s="1"/>
  <c r="T31" i="17"/>
  <c r="T62" i="17" s="1"/>
  <c r="R31" i="17"/>
  <c r="R25" i="17"/>
  <c r="R24" i="17"/>
  <c r="R23" i="17"/>
  <c r="R22" i="17"/>
  <c r="R21" i="17"/>
  <c r="R20" i="17"/>
  <c r="R19" i="17"/>
  <c r="R18" i="17"/>
  <c r="R17" i="17"/>
  <c r="AC16" i="17"/>
  <c r="AA16" i="17"/>
  <c r="Z16" i="17"/>
  <c r="R15" i="17"/>
  <c r="R14" i="17"/>
  <c r="R13" i="17"/>
  <c r="V12" i="17" s="1"/>
  <c r="V17" i="17" s="1"/>
  <c r="P3" i="17" s="1"/>
  <c r="R12" i="17"/>
  <c r="F16" i="17" l="1"/>
  <c r="L3" i="23"/>
  <c r="L3" i="24"/>
  <c r="N14" i="24"/>
  <c r="N25" i="23"/>
  <c r="N16" i="24"/>
  <c r="C6" i="23"/>
  <c r="H33" i="23" s="1"/>
  <c r="C6" i="24"/>
  <c r="C5" i="23"/>
  <c r="C5" i="24"/>
  <c r="F25" i="23"/>
  <c r="F16" i="24"/>
  <c r="C24" i="23"/>
  <c r="C15" i="24"/>
  <c r="D23" i="23"/>
  <c r="D14" i="24"/>
  <c r="R30" i="17"/>
  <c r="V34" i="17"/>
  <c r="V37" i="17"/>
  <c r="V42" i="17"/>
  <c r="V30" i="17"/>
  <c r="V44" i="17"/>
  <c r="Z30" i="17"/>
  <c r="V33" i="17"/>
  <c r="V38" i="17"/>
  <c r="V41" i="17"/>
  <c r="V58" i="17"/>
  <c r="V43" i="17"/>
  <c r="W47" i="17"/>
  <c r="V62" i="17"/>
  <c r="T44" i="17"/>
  <c r="T45" i="17"/>
  <c r="T36" i="17"/>
  <c r="T40" i="17"/>
  <c r="U43" i="17"/>
  <c r="T61" i="17"/>
  <c r="U45" i="17"/>
  <c r="T33" i="17"/>
  <c r="T37" i="17"/>
  <c r="T41" i="17"/>
  <c r="T46" i="17"/>
  <c r="T47" i="17"/>
  <c r="T60" i="17"/>
  <c r="V61" i="17"/>
  <c r="T30" i="17"/>
  <c r="T35" i="17"/>
  <c r="V36" i="17"/>
  <c r="T39" i="17"/>
  <c r="V40" i="17"/>
  <c r="W43" i="17"/>
  <c r="V45" i="17"/>
  <c r="V46" i="17"/>
  <c r="U47" i="17"/>
  <c r="T59" i="17"/>
  <c r="V60" i="17"/>
  <c r="T64" i="17"/>
  <c r="T34" i="17"/>
  <c r="V35" i="17"/>
  <c r="T38" i="17"/>
  <c r="V39" i="17"/>
  <c r="T42" i="17"/>
  <c r="T43" i="17"/>
  <c r="W45" i="17"/>
  <c r="V47" i="17"/>
  <c r="T58" i="17"/>
  <c r="V59" i="17"/>
  <c r="V15" i="17" l="1"/>
  <c r="V14" i="17"/>
  <c r="R16" i="17"/>
  <c r="H9" i="24"/>
  <c r="N9" i="24" s="1"/>
  <c r="N10" i="24" s="1"/>
  <c r="L27" i="15" l="1"/>
  <c r="L27" i="13"/>
  <c r="AX5" i="3"/>
  <c r="P17" i="15" s="1"/>
  <c r="AT5" i="3"/>
  <c r="L17" i="15" s="1"/>
  <c r="AP5" i="3"/>
  <c r="H17" i="15" s="1"/>
  <c r="AL5" i="3"/>
  <c r="D17" i="15" s="1"/>
  <c r="AH5" i="3"/>
  <c r="P15" i="15" s="1"/>
  <c r="AD5" i="3"/>
  <c r="L15" i="15" s="1"/>
  <c r="Z5" i="3"/>
  <c r="H15" i="15" s="1"/>
  <c r="V5" i="3"/>
  <c r="D15" i="15" s="1"/>
  <c r="AX4" i="3"/>
  <c r="P17" i="13" s="1"/>
  <c r="AT4" i="3"/>
  <c r="L17" i="13" s="1"/>
  <c r="AP4" i="3"/>
  <c r="H17" i="13" s="1"/>
  <c r="AL4" i="3"/>
  <c r="D17" i="13" s="1"/>
  <c r="AH4" i="3"/>
  <c r="P15" i="13" s="1"/>
  <c r="AD4" i="3"/>
  <c r="L15" i="13" s="1"/>
  <c r="Z4" i="3"/>
  <c r="H15" i="13" s="1"/>
  <c r="V4" i="3"/>
  <c r="D15" i="13" s="1"/>
  <c r="U4" i="3"/>
  <c r="D14" i="13" s="1"/>
  <c r="W4" i="3"/>
  <c r="C14" i="13" s="1"/>
  <c r="X4" i="3"/>
  <c r="E14" i="13" s="1"/>
  <c r="U5" i="3"/>
  <c r="W5" i="3"/>
  <c r="D3" i="3"/>
  <c r="AX3" i="3" l="1"/>
  <c r="AT3" i="3"/>
  <c r="L17" i="9" s="1"/>
  <c r="AP3" i="3"/>
  <c r="H17" i="9" s="1"/>
  <c r="AL3" i="3"/>
  <c r="D17" i="9" s="1"/>
  <c r="AH3" i="3"/>
  <c r="P15" i="9" s="1"/>
  <c r="AD3" i="3"/>
  <c r="L15" i="9" s="1"/>
  <c r="Z3" i="3"/>
  <c r="H15" i="9" s="1"/>
  <c r="V3" i="3"/>
  <c r="D15" i="9" s="1"/>
  <c r="W57" i="1"/>
  <c r="W55" i="1"/>
  <c r="W53" i="1"/>
  <c r="W51" i="1"/>
  <c r="W49" i="1"/>
  <c r="U57" i="1"/>
  <c r="U55" i="1"/>
  <c r="U53" i="1"/>
  <c r="U51" i="1"/>
  <c r="U49" i="1"/>
  <c r="S57" i="1"/>
  <c r="S55" i="1"/>
  <c r="S53" i="1"/>
  <c r="S51" i="1"/>
  <c r="S49" i="1"/>
  <c r="S47" i="1"/>
  <c r="S45" i="1"/>
  <c r="R46" i="1"/>
  <c r="R45" i="1"/>
  <c r="R44" i="1"/>
  <c r="S43" i="1"/>
  <c r="R43" i="1"/>
  <c r="P17" i="9" l="1"/>
  <c r="P17" i="23"/>
  <c r="B3" i="3"/>
  <c r="L3" i="10" s="1"/>
  <c r="BF3" i="3"/>
  <c r="H8" i="10"/>
  <c r="N8" i="10" s="1"/>
  <c r="Z16" i="1"/>
  <c r="AA16" i="1"/>
  <c r="AC16" i="1"/>
  <c r="R12" i="1"/>
  <c r="R13" i="1"/>
  <c r="R14" i="1"/>
  <c r="R15" i="1"/>
  <c r="R17" i="1"/>
  <c r="R18" i="1"/>
  <c r="R19" i="1"/>
  <c r="R20" i="1"/>
  <c r="R21" i="1"/>
  <c r="R22" i="1"/>
  <c r="R23" i="1"/>
  <c r="R24" i="1"/>
  <c r="R31" i="1"/>
  <c r="R32" i="1"/>
  <c r="T31" i="1"/>
  <c r="T32" i="1"/>
  <c r="T63" i="1" s="1"/>
  <c r="V31" i="1"/>
  <c r="V32" i="1"/>
  <c r="V63" i="1" s="1"/>
  <c r="R33" i="1"/>
  <c r="R34" i="1"/>
  <c r="R35" i="1"/>
  <c r="R36" i="1"/>
  <c r="R37" i="1"/>
  <c r="R38" i="1"/>
  <c r="R39" i="1"/>
  <c r="R40" i="1"/>
  <c r="R41" i="1"/>
  <c r="R42" i="1"/>
  <c r="R47" i="1"/>
  <c r="R48" i="1"/>
  <c r="T48" i="1"/>
  <c r="V48" i="1"/>
  <c r="R49" i="1"/>
  <c r="T49" i="1"/>
  <c r="V49" i="1"/>
  <c r="R50" i="1"/>
  <c r="T50" i="1"/>
  <c r="V50" i="1"/>
  <c r="R51" i="1"/>
  <c r="T51" i="1"/>
  <c r="V51" i="1"/>
  <c r="R52" i="1"/>
  <c r="T52" i="1"/>
  <c r="V52" i="1"/>
  <c r="R53" i="1"/>
  <c r="T53" i="1"/>
  <c r="V53" i="1"/>
  <c r="R54" i="1"/>
  <c r="T54" i="1"/>
  <c r="V54" i="1"/>
  <c r="R55" i="1"/>
  <c r="T55" i="1"/>
  <c r="V55" i="1"/>
  <c r="R56" i="1"/>
  <c r="T56" i="1"/>
  <c r="V56" i="1"/>
  <c r="R57" i="1"/>
  <c r="T57" i="1"/>
  <c r="V57" i="1"/>
  <c r="R58" i="1"/>
  <c r="R59" i="1"/>
  <c r="R60" i="1"/>
  <c r="R61" i="1"/>
  <c r="R62" i="1"/>
  <c r="C6" i="10"/>
  <c r="H25" i="10" s="1"/>
  <c r="J4" i="3"/>
  <c r="M20" i="13" s="1"/>
  <c r="J3" i="3"/>
  <c r="M20" i="9" s="1"/>
  <c r="C3" i="3"/>
  <c r="J5" i="3"/>
  <c r="M20" i="15" s="1"/>
  <c r="K5" i="3"/>
  <c r="N6" i="15" s="1"/>
  <c r="K4" i="3"/>
  <c r="N6" i="13" s="1"/>
  <c r="I5" i="3"/>
  <c r="L6" i="15" s="1"/>
  <c r="H4" i="3"/>
  <c r="J6" i="13" s="1"/>
  <c r="I4" i="3"/>
  <c r="L6" i="13" s="1"/>
  <c r="I3" i="3"/>
  <c r="L6" i="9" s="1"/>
  <c r="H3" i="3"/>
  <c r="J6" i="9" s="1"/>
  <c r="G4" i="3"/>
  <c r="BF5" i="3"/>
  <c r="C21" i="15" s="1"/>
  <c r="D21" i="15" s="1"/>
  <c r="BF4" i="3"/>
  <c r="C21" i="13" s="1"/>
  <c r="D21" i="13" s="1"/>
  <c r="BK3" i="3"/>
  <c r="F25" i="9" s="1"/>
  <c r="M18" i="9"/>
  <c r="BC5" i="3"/>
  <c r="M18" i="15" s="1"/>
  <c r="BC4" i="3"/>
  <c r="M18" i="13" s="1"/>
  <c r="BD3" i="3"/>
  <c r="D20" i="9" s="1"/>
  <c r="BD5" i="3"/>
  <c r="D20" i="15" s="1"/>
  <c r="BD4" i="3"/>
  <c r="D20" i="13" s="1"/>
  <c r="BE5" i="3"/>
  <c r="C20" i="15" s="1"/>
  <c r="BE4" i="3"/>
  <c r="C20" i="13" s="1"/>
  <c r="BE3" i="3"/>
  <c r="C20" i="9" s="1"/>
  <c r="BB5" i="3"/>
  <c r="I18" i="15" s="1"/>
  <c r="BB4" i="3"/>
  <c r="I18" i="13" s="1"/>
  <c r="BB3" i="3"/>
  <c r="I18" i="9" s="1"/>
  <c r="BA5" i="3"/>
  <c r="C18" i="15" s="1"/>
  <c r="BA4" i="3"/>
  <c r="C18" i="13" s="1"/>
  <c r="BA3" i="3"/>
  <c r="C18" i="9" s="1"/>
  <c r="AZ5" i="3"/>
  <c r="S16" i="15" s="1"/>
  <c r="AY5" i="3"/>
  <c r="N16" i="15" s="1"/>
  <c r="AW5" i="3"/>
  <c r="P16" i="15" s="1"/>
  <c r="AV5" i="3"/>
  <c r="M16" i="15" s="1"/>
  <c r="AU5" i="3"/>
  <c r="J16" i="15" s="1"/>
  <c r="AS5" i="3"/>
  <c r="L16" i="15" s="1"/>
  <c r="AR5" i="3"/>
  <c r="I16" i="15" s="1"/>
  <c r="AQ5" i="3"/>
  <c r="F16" i="15" s="1"/>
  <c r="AO5" i="3"/>
  <c r="H16" i="15" s="1"/>
  <c r="AN5" i="3"/>
  <c r="E16" i="15" s="1"/>
  <c r="AM5" i="3"/>
  <c r="C16" i="15" s="1"/>
  <c r="AK5" i="3"/>
  <c r="D16" i="15" s="1"/>
  <c r="AJ5" i="3"/>
  <c r="S14" i="15" s="1"/>
  <c r="AI5" i="3"/>
  <c r="N14" i="15" s="1"/>
  <c r="AG5" i="3"/>
  <c r="P14" i="15" s="1"/>
  <c r="AF5" i="3"/>
  <c r="M14" i="15" s="1"/>
  <c r="AE5" i="3"/>
  <c r="J14" i="15" s="1"/>
  <c r="AC5" i="3"/>
  <c r="L14" i="15" s="1"/>
  <c r="AB5" i="3"/>
  <c r="I14" i="15" s="1"/>
  <c r="AA5" i="3"/>
  <c r="F14" i="15" s="1"/>
  <c r="Y5" i="3"/>
  <c r="H14" i="15" s="1"/>
  <c r="X5" i="3"/>
  <c r="E14" i="15" s="1"/>
  <c r="C14" i="15"/>
  <c r="D14" i="15"/>
  <c r="T5" i="3"/>
  <c r="J12" i="15" s="1"/>
  <c r="S5" i="3"/>
  <c r="C12" i="15" s="1"/>
  <c r="R5" i="3"/>
  <c r="C13" i="15" s="1"/>
  <c r="Q5" i="3"/>
  <c r="J10" i="15" s="1"/>
  <c r="P5" i="3"/>
  <c r="C10" i="15" s="1"/>
  <c r="O5" i="3"/>
  <c r="C11" i="15" s="1"/>
  <c r="N5" i="3"/>
  <c r="C9" i="15" s="1"/>
  <c r="M5" i="3"/>
  <c r="C7" i="15" s="1"/>
  <c r="L5" i="3"/>
  <c r="C8" i="15" s="1"/>
  <c r="H5" i="3"/>
  <c r="J6" i="15" s="1"/>
  <c r="G5" i="3"/>
  <c r="C5" i="3"/>
  <c r="C3" i="15" s="1"/>
  <c r="AZ4" i="3"/>
  <c r="S16" i="13" s="1"/>
  <c r="AY4" i="3"/>
  <c r="N16" i="13" s="1"/>
  <c r="AW4" i="3"/>
  <c r="P16" i="13" s="1"/>
  <c r="AV4" i="3"/>
  <c r="M16" i="13" s="1"/>
  <c r="AU4" i="3"/>
  <c r="J16" i="13" s="1"/>
  <c r="AS4" i="3"/>
  <c r="L16" i="13" s="1"/>
  <c r="AR4" i="3"/>
  <c r="I16" i="13" s="1"/>
  <c r="AQ4" i="3"/>
  <c r="F16" i="13" s="1"/>
  <c r="AO4" i="3"/>
  <c r="H16" i="13" s="1"/>
  <c r="AN4" i="3"/>
  <c r="E16" i="13" s="1"/>
  <c r="AM4" i="3"/>
  <c r="C16" i="13" s="1"/>
  <c r="AK4" i="3"/>
  <c r="D16" i="13" s="1"/>
  <c r="AJ4" i="3"/>
  <c r="S14" i="13" s="1"/>
  <c r="AI4" i="3"/>
  <c r="N14" i="13" s="1"/>
  <c r="AG4" i="3"/>
  <c r="P14" i="13" s="1"/>
  <c r="AF4" i="3"/>
  <c r="M14" i="13" s="1"/>
  <c r="AE4" i="3"/>
  <c r="J14" i="13" s="1"/>
  <c r="AC4" i="3"/>
  <c r="L14" i="13" s="1"/>
  <c r="AB4" i="3"/>
  <c r="I14" i="13" s="1"/>
  <c r="AA4" i="3"/>
  <c r="F14" i="13" s="1"/>
  <c r="Y4" i="3"/>
  <c r="H14" i="13" s="1"/>
  <c r="T4" i="3"/>
  <c r="J12" i="13" s="1"/>
  <c r="S4" i="3"/>
  <c r="C12" i="13" s="1"/>
  <c r="R4" i="3"/>
  <c r="C13" i="13" s="1"/>
  <c r="Q4" i="3"/>
  <c r="J10" i="13" s="1"/>
  <c r="P4" i="3"/>
  <c r="C10" i="13" s="1"/>
  <c r="O4" i="3"/>
  <c r="C11" i="13" s="1"/>
  <c r="N4" i="3"/>
  <c r="C9" i="13" s="1"/>
  <c r="M4" i="3"/>
  <c r="C7" i="13" s="1"/>
  <c r="L4" i="3"/>
  <c r="C8" i="13" s="1"/>
  <c r="C4" i="3"/>
  <c r="C3" i="13" s="1"/>
  <c r="BO3" i="3"/>
  <c r="M12" i="10" s="1"/>
  <c r="BM3" i="3"/>
  <c r="M11" i="10" s="1"/>
  <c r="BL3" i="3"/>
  <c r="G11" i="10" s="1"/>
  <c r="BJ3" i="3"/>
  <c r="BI3" i="3"/>
  <c r="D23" i="13" s="1"/>
  <c r="BH3" i="3"/>
  <c r="N25" i="9" s="1"/>
  <c r="BG3" i="3"/>
  <c r="N23" i="15" s="1"/>
  <c r="AZ3" i="3"/>
  <c r="S16" i="23" s="1"/>
  <c r="AY3" i="3"/>
  <c r="AW3" i="3"/>
  <c r="AV3" i="3"/>
  <c r="M16" i="9" s="1"/>
  <c r="AU3" i="3"/>
  <c r="J16" i="9" s="1"/>
  <c r="AS3" i="3"/>
  <c r="L16" i="9" s="1"/>
  <c r="AR3" i="3"/>
  <c r="I16" i="9" s="1"/>
  <c r="AQ3" i="3"/>
  <c r="F16" i="9" s="1"/>
  <c r="AO3" i="3"/>
  <c r="H16" i="9" s="1"/>
  <c r="AN3" i="3"/>
  <c r="E16" i="9" s="1"/>
  <c r="AM3" i="3"/>
  <c r="C16" i="9" s="1"/>
  <c r="AK3" i="3"/>
  <c r="D16" i="9" s="1"/>
  <c r="AJ3" i="3"/>
  <c r="S14" i="9" s="1"/>
  <c r="AI3" i="3"/>
  <c r="N14" i="9" s="1"/>
  <c r="AG3" i="3"/>
  <c r="P14" i="9" s="1"/>
  <c r="AF3" i="3"/>
  <c r="M14" i="9" s="1"/>
  <c r="AE3" i="3"/>
  <c r="J14" i="9" s="1"/>
  <c r="AC3" i="3"/>
  <c r="L14" i="9" s="1"/>
  <c r="AB3" i="3"/>
  <c r="I14" i="9" s="1"/>
  <c r="AA3" i="3"/>
  <c r="F14" i="9" s="1"/>
  <c r="Y3" i="3"/>
  <c r="H14" i="9" s="1"/>
  <c r="X3" i="3"/>
  <c r="E14" i="9" s="1"/>
  <c r="W3" i="3"/>
  <c r="C14" i="9" s="1"/>
  <c r="U3" i="3"/>
  <c r="D14" i="9" s="1"/>
  <c r="T3" i="3"/>
  <c r="J12" i="9" s="1"/>
  <c r="S3" i="3"/>
  <c r="C12" i="9" s="1"/>
  <c r="R3" i="3"/>
  <c r="C13" i="9" s="1"/>
  <c r="Q3" i="3"/>
  <c r="J10" i="9" s="1"/>
  <c r="P3" i="3"/>
  <c r="C10" i="9" s="1"/>
  <c r="O3" i="3"/>
  <c r="C11" i="9" s="1"/>
  <c r="N3" i="3"/>
  <c r="C9" i="9" s="1"/>
  <c r="M3" i="3"/>
  <c r="C7" i="9" s="1"/>
  <c r="L3" i="3"/>
  <c r="C8" i="9" s="1"/>
  <c r="K3" i="3"/>
  <c r="N6" i="9" s="1"/>
  <c r="G3" i="3"/>
  <c r="H6" i="9" s="1"/>
  <c r="E3" i="3"/>
  <c r="C5" i="9" s="1"/>
  <c r="A1" i="3"/>
  <c r="AA62" i="1"/>
  <c r="AB62" i="1" s="1"/>
  <c r="AC62" i="1" s="1"/>
  <c r="AD62" i="1" s="1"/>
  <c r="AE62" i="1" s="1"/>
  <c r="AF62" i="1" s="1"/>
  <c r="AG62" i="1" s="1"/>
  <c r="AH62" i="1" s="1"/>
  <c r="AI62" i="1" s="1"/>
  <c r="AJ62" i="1" s="1"/>
  <c r="AK62" i="1" s="1"/>
  <c r="AL62" i="1" s="1"/>
  <c r="AM62" i="1" s="1"/>
  <c r="AN62" i="1" s="1"/>
  <c r="AO62" i="1" s="1"/>
  <c r="AP62" i="1" s="1"/>
  <c r="AQ62" i="1" s="1"/>
  <c r="AR62" i="1" s="1"/>
  <c r="AS62" i="1" s="1"/>
  <c r="AT62" i="1" s="1"/>
  <c r="AU62" i="1" s="1"/>
  <c r="C24" i="15" l="1"/>
  <c r="C15" i="10"/>
  <c r="W47" i="1"/>
  <c r="C3" i="10"/>
  <c r="C3" i="24"/>
  <c r="E4" i="3"/>
  <c r="C5" i="13" s="1"/>
  <c r="F4" i="3"/>
  <c r="E5" i="3"/>
  <c r="C5" i="15" s="1"/>
  <c r="F5" i="3"/>
  <c r="P16" i="9"/>
  <c r="P16" i="23"/>
  <c r="N16" i="9"/>
  <c r="N16" i="23"/>
  <c r="B1" i="15"/>
  <c r="B1" i="23"/>
  <c r="F16" i="1"/>
  <c r="U47" i="1"/>
  <c r="T45" i="1"/>
  <c r="U45" i="1"/>
  <c r="U43" i="1"/>
  <c r="L3" i="9"/>
  <c r="W45" i="1"/>
  <c r="W43" i="1"/>
  <c r="T36" i="1"/>
  <c r="T43" i="1"/>
  <c r="C5" i="10"/>
  <c r="T62" i="1"/>
  <c r="T42" i="1"/>
  <c r="D5" i="3"/>
  <c r="C6" i="15" s="1"/>
  <c r="H33" i="15" s="1"/>
  <c r="B5" i="3"/>
  <c r="L3" i="15" s="1"/>
  <c r="C6" i="9"/>
  <c r="H33" i="9" s="1"/>
  <c r="N14" i="10"/>
  <c r="C3" i="9"/>
  <c r="D4" i="3"/>
  <c r="C6" i="13" s="1"/>
  <c r="H33" i="13" s="1"/>
  <c r="H6" i="15"/>
  <c r="S16" i="9"/>
  <c r="T59" i="1"/>
  <c r="T46" i="1"/>
  <c r="T39" i="1"/>
  <c r="T37" i="1"/>
  <c r="T34" i="1"/>
  <c r="T61" i="1"/>
  <c r="T41" i="1"/>
  <c r="Z30" i="1"/>
  <c r="R30" i="1"/>
  <c r="C24" i="9"/>
  <c r="T58" i="1"/>
  <c r="T47" i="1"/>
  <c r="T38" i="1"/>
  <c r="T33" i="1"/>
  <c r="C24" i="13"/>
  <c r="F25" i="13"/>
  <c r="V47" i="1"/>
  <c r="V43" i="1"/>
  <c r="V39" i="1"/>
  <c r="V35" i="1"/>
  <c r="N25" i="13"/>
  <c r="N25" i="15"/>
  <c r="N16" i="10"/>
  <c r="H6" i="13"/>
  <c r="B4" i="3"/>
  <c r="L3" i="13" s="1"/>
  <c r="B1" i="13"/>
  <c r="B1" i="9"/>
  <c r="D23" i="15"/>
  <c r="D23" i="9"/>
  <c r="V34" i="1"/>
  <c r="V38" i="1"/>
  <c r="V42" i="1"/>
  <c r="V46" i="1"/>
  <c r="V58" i="1"/>
  <c r="V62" i="1"/>
  <c r="V30" i="1"/>
  <c r="V33" i="1"/>
  <c r="V37" i="1"/>
  <c r="V41" i="1"/>
  <c r="V45" i="1"/>
  <c r="V61" i="1"/>
  <c r="V36" i="1"/>
  <c r="V40" i="1"/>
  <c r="V44" i="1"/>
  <c r="V60" i="1"/>
  <c r="V64" i="1"/>
  <c r="C21" i="9"/>
  <c r="D21" i="9" s="1"/>
  <c r="N23" i="9"/>
  <c r="N23" i="13"/>
  <c r="D14" i="10"/>
  <c r="V59" i="1"/>
  <c r="T35" i="1"/>
  <c r="T30" i="1"/>
  <c r="F25" i="15"/>
  <c r="T64" i="1"/>
  <c r="T60" i="1"/>
  <c r="T44" i="1"/>
  <c r="T40" i="1"/>
  <c r="V15" i="1" l="1"/>
  <c r="V14" i="1"/>
  <c r="R16" i="1"/>
  <c r="V12" i="1" s="1"/>
  <c r="H9" i="10"/>
  <c r="N9" i="10" s="1"/>
  <c r="N10" i="10" s="1"/>
  <c r="V17" i="1" l="1"/>
  <c r="P3" i="1" s="1"/>
</calcChain>
</file>

<file path=xl/sharedStrings.xml><?xml version="1.0" encoding="utf-8"?>
<sst xmlns="http://schemas.openxmlformats.org/spreadsheetml/2006/main" count="980" uniqueCount="372">
  <si>
    <t>入力チェック</t>
  </si>
  <si>
    <t>ＯＫ</t>
  </si>
  <si>
    <t>ＮＧ</t>
  </si>
  <si>
    <t>以上よろしくお願いいたします。</t>
  </si>
  <si>
    <t>部門</t>
  </si>
  <si>
    <t>団体名</t>
  </si>
  <si>
    <t>正式名称をお書きください。（例　○○町立△△中学校，　○○大学附属◇◇高等学校）</t>
  </si>
  <si>
    <t>団体名ふりがな</t>
  </si>
  <si>
    <t>演奏者合計人数</t>
  </si>
  <si>
    <t>連絡責任者名</t>
  </si>
  <si>
    <t>所属長名ではなく，郵便物送り先の方の名前にしてください。</t>
  </si>
  <si>
    <t>郵便番号</t>
  </si>
  <si>
    <t>住所</t>
  </si>
  <si>
    <t>グループ数</t>
  </si>
  <si>
    <t>Ａ</t>
  </si>
  <si>
    <t>Ｂ</t>
  </si>
  <si>
    <t>Ｃ</t>
  </si>
  <si>
    <t>楽器編成</t>
  </si>
  <si>
    <t>フルート</t>
  </si>
  <si>
    <t>オーボエ</t>
  </si>
  <si>
    <t>クラリネット</t>
  </si>
  <si>
    <t>ファゴット</t>
  </si>
  <si>
    <t>トランペット</t>
  </si>
  <si>
    <t>ホルン</t>
  </si>
  <si>
    <t>トロンボーン</t>
  </si>
  <si>
    <t>ユーフォニアム</t>
  </si>
  <si>
    <t>打楽器</t>
  </si>
  <si>
    <t>木管</t>
  </si>
  <si>
    <t>金管</t>
  </si>
  <si>
    <t>管楽</t>
  </si>
  <si>
    <t>演奏人数形態</t>
  </si>
  <si>
    <t>三重奏</t>
  </si>
  <si>
    <t>四重奏</t>
  </si>
  <si>
    <t>五重奏</t>
  </si>
  <si>
    <t>六重奏</t>
  </si>
  <si>
    <t>七重奏</t>
  </si>
  <si>
    <t>八重奏</t>
  </si>
  <si>
    <t>曲名</t>
  </si>
  <si>
    <t>（邦文）</t>
  </si>
  <si>
    <t>（ふりがな）</t>
  </si>
  <si>
    <t>（英文Spelling）</t>
  </si>
  <si>
    <t>作曲者</t>
  </si>
  <si>
    <t>編曲者</t>
  </si>
  <si>
    <t>演奏者１</t>
  </si>
  <si>
    <t>氏名</t>
  </si>
  <si>
    <t>楽器名</t>
  </si>
  <si>
    <t>Pic</t>
  </si>
  <si>
    <t>Fl</t>
  </si>
  <si>
    <t>A.Fl</t>
  </si>
  <si>
    <t>B.Fl</t>
  </si>
  <si>
    <t>Ob</t>
  </si>
  <si>
    <t>Cl</t>
  </si>
  <si>
    <t>Eb.Cl</t>
  </si>
  <si>
    <t>A.Cl</t>
  </si>
  <si>
    <t>B.Cl</t>
  </si>
  <si>
    <t>CA.Cl</t>
  </si>
  <si>
    <t>C.Fg</t>
  </si>
  <si>
    <t>Cor</t>
  </si>
  <si>
    <t>Eb.Cor</t>
  </si>
  <si>
    <t>A.Hr</t>
  </si>
  <si>
    <t>演奏者２</t>
  </si>
  <si>
    <t>演奏者３</t>
  </si>
  <si>
    <t>演奏者４</t>
  </si>
  <si>
    <t>演奏者５</t>
  </si>
  <si>
    <t>演奏者６</t>
  </si>
  <si>
    <t>演奏者７</t>
  </si>
  <si>
    <t>演奏者８</t>
  </si>
  <si>
    <t>演奏時間</t>
  </si>
  <si>
    <t>あり</t>
  </si>
  <si>
    <t>なし</t>
  </si>
  <si>
    <t>○</t>
  </si>
  <si>
    <t>×</t>
  </si>
  <si>
    <t>参加部門</t>
  </si>
  <si>
    <t>の部</t>
  </si>
  <si>
    <t>編　成</t>
  </si>
  <si>
    <t>(Ａ)</t>
  </si>
  <si>
    <t>曲　名</t>
  </si>
  <si>
    <t>参　加</t>
  </si>
  <si>
    <t>グループ</t>
  </si>
  <si>
    <t>（円）×</t>
  </si>
  <si>
    <t>（グループ）</t>
  </si>
  <si>
    <t>＝</t>
  </si>
  <si>
    <t>円</t>
  </si>
  <si>
    <t>負担金</t>
  </si>
  <si>
    <t>個　人</t>
  </si>
  <si>
    <t>（人）</t>
  </si>
  <si>
    <t>連　絡</t>
  </si>
  <si>
    <t>〒</t>
  </si>
  <si>
    <t>責任者</t>
  </si>
  <si>
    <t>電話</t>
  </si>
  <si>
    <t>上記のとおり申し込みます</t>
  </si>
  <si>
    <t>月</t>
  </si>
  <si>
    <t>日</t>
  </si>
  <si>
    <t>提出期日は書き入れてください。</t>
  </si>
  <si>
    <t>所属長印・職・氏名はこの位置に書き入れてください。</t>
  </si>
  <si>
    <t>学校・団体所属長・職・氏名</t>
  </si>
  <si>
    <t>印</t>
  </si>
  <si>
    <t>所属長印を忘れずに押印してください。</t>
  </si>
  <si>
    <t>（データシート）</t>
  </si>
  <si>
    <t>団体名・学校名</t>
  </si>
  <si>
    <t>団体名・学校名ふりがな</t>
  </si>
  <si>
    <t>グループ名</t>
  </si>
  <si>
    <t>編成名</t>
  </si>
  <si>
    <t>演奏人数</t>
  </si>
  <si>
    <t>曲　　名</t>
  </si>
  <si>
    <t>曲名ふりがな</t>
  </si>
  <si>
    <t>曲名原語</t>
  </si>
  <si>
    <t>作曲者名</t>
  </si>
  <si>
    <t>作曲者名ふりがな</t>
  </si>
  <si>
    <t>作曲者名原語</t>
  </si>
  <si>
    <t>編曲者名</t>
  </si>
  <si>
    <t>編曲者名ふりがな</t>
  </si>
  <si>
    <t>編曲者名原語</t>
  </si>
  <si>
    <t>連絡責任者</t>
  </si>
  <si>
    <t>連絡先（責任者住所）</t>
  </si>
  <si>
    <t>Ａグループ</t>
  </si>
  <si>
    <t>( sample )</t>
  </si>
  <si>
    <t>なし</t>
    <phoneticPr fontId="1" type="noConversion"/>
  </si>
  <si>
    <t>グループ</t>
    <phoneticPr fontId="1" type="noConversion"/>
  </si>
  <si>
    <t>大学</t>
    <rPh sb="0" eb="2">
      <t>ﾀﾞｲｶﾞｸ</t>
    </rPh>
    <phoneticPr fontId="1" type="noConversion"/>
  </si>
  <si>
    <t>県東</t>
    <rPh sb="0" eb="2">
      <t>ｹﾝﾄｳ</t>
    </rPh>
    <phoneticPr fontId="1" type="noConversion"/>
  </si>
  <si>
    <t>職場・一般</t>
    <rPh sb="0" eb="2">
      <t>ｼｮｸﾊﾞ</t>
    </rPh>
    <rPh sb="3" eb="5">
      <t>ｲｯﾊﾟﾝ</t>
    </rPh>
    <phoneticPr fontId="1" type="noConversion"/>
  </si>
  <si>
    <t>県南</t>
    <rPh sb="0" eb="2">
      <t>ｹﾝﾅﾝ</t>
    </rPh>
    <phoneticPr fontId="1" type="noConversion"/>
  </si>
  <si>
    <t>県西</t>
    <rPh sb="0" eb="2">
      <t>ｹﾝｾｲ</t>
    </rPh>
    <phoneticPr fontId="1" type="noConversion"/>
  </si>
  <si>
    <t>県北</t>
    <rPh sb="0" eb="1">
      <t>ｹﾝ</t>
    </rPh>
    <rPh sb="1" eb="2">
      <t>ｷﾀ</t>
    </rPh>
    <phoneticPr fontId="1" type="noConversion"/>
  </si>
  <si>
    <t>中央</t>
    <rPh sb="0" eb="2">
      <t>ﾁｭｳｵｳ</t>
    </rPh>
    <phoneticPr fontId="1" type="noConversion"/>
  </si>
  <si>
    <t>***</t>
    <phoneticPr fontId="1" type="noConversion"/>
  </si>
  <si>
    <t>○</t>
    <phoneticPr fontId="1" type="noConversion"/>
  </si>
  <si>
    <t>×</t>
    <phoneticPr fontId="1" type="noConversion"/>
  </si>
  <si>
    <t>東関東大会出場の意志</t>
    <rPh sb="0" eb="3">
      <t>ﾋｶﾞｼｶﾝﾄｳ</t>
    </rPh>
    <phoneticPr fontId="1" type="noConversion"/>
  </si>
  <si>
    <t>部門</t>
    <rPh sb="0" eb="2">
      <t>ﾌﾞﾓﾝ</t>
    </rPh>
    <phoneticPr fontId="1" type="noConversion"/>
  </si>
  <si>
    <t>パート</t>
    <phoneticPr fontId="1" type="noConversion"/>
  </si>
  <si>
    <t>代表
地区</t>
    <rPh sb="0" eb="2">
      <t>ﾀﾞｲﾋｮｳ</t>
    </rPh>
    <rPh sb="3" eb="5">
      <t>ﾁｸ</t>
    </rPh>
    <phoneticPr fontId="1" type="noConversion"/>
  </si>
  <si>
    <t>会場への交通手段</t>
    <rPh sb="0" eb="2">
      <t>ｶｲｼﾞｮｳ</t>
    </rPh>
    <rPh sb="4" eb="6">
      <t>ｺｳﾂｳ</t>
    </rPh>
    <rPh sb="6" eb="8">
      <t>ｼｭﾀﾞﾝ</t>
    </rPh>
    <phoneticPr fontId="1" type="noConversion"/>
  </si>
  <si>
    <t>バス</t>
    <phoneticPr fontId="1" type="noConversion"/>
  </si>
  <si>
    <t>その他</t>
    <rPh sb="2" eb="3">
      <t>ﾀ</t>
    </rPh>
    <phoneticPr fontId="1" type="noConversion"/>
  </si>
  <si>
    <t>楽器輸送方法</t>
    <rPh sb="0" eb="2">
      <t>ｶﾞｯｷ</t>
    </rPh>
    <rPh sb="2" eb="4">
      <t>ﾕｿｳ</t>
    </rPh>
    <rPh sb="4" eb="6">
      <t>ﾎｳﾎｳ</t>
    </rPh>
    <phoneticPr fontId="1" type="noConversion"/>
  </si>
  <si>
    <t>トラック</t>
    <phoneticPr fontId="1" type="noConversion"/>
  </si>
  <si>
    <t>台</t>
    <rPh sb="0" eb="1">
      <t>ﾀﾞｲ</t>
    </rPh>
    <phoneticPr fontId="1" type="noConversion"/>
  </si>
  <si>
    <t>自動的に数字が入ります。</t>
    <phoneticPr fontId="1" type="noConversion"/>
  </si>
  <si>
    <t>参加申込（記入シート）</t>
    <phoneticPr fontId="1" type="noConversion"/>
  </si>
  <si>
    <t>サクソフォーン</t>
    <phoneticPr fontId="1" type="noConversion"/>
  </si>
  <si>
    <t>テューバ</t>
    <phoneticPr fontId="1" type="noConversion"/>
  </si>
  <si>
    <t>E.H</t>
    <phoneticPr fontId="1" type="noConversion"/>
  </si>
  <si>
    <t>C.B.Cl</t>
    <phoneticPr fontId="1" type="noConversion"/>
  </si>
  <si>
    <t>Basset</t>
    <phoneticPr fontId="1" type="noConversion"/>
  </si>
  <si>
    <t>S.Sax</t>
    <phoneticPr fontId="1" type="noConversion"/>
  </si>
  <si>
    <t>A.Sax</t>
    <phoneticPr fontId="1" type="noConversion"/>
  </si>
  <si>
    <t>T.Sax</t>
    <phoneticPr fontId="1" type="noConversion"/>
  </si>
  <si>
    <t>B.Sax</t>
    <phoneticPr fontId="1" type="noConversion"/>
  </si>
  <si>
    <t>Bsn</t>
    <phoneticPr fontId="1" type="noConversion"/>
  </si>
  <si>
    <t>Trp</t>
    <phoneticPr fontId="1" type="noConversion"/>
  </si>
  <si>
    <t>P.Trp</t>
    <phoneticPr fontId="1" type="noConversion"/>
  </si>
  <si>
    <t>Flug</t>
    <phoneticPr fontId="1" type="noConversion"/>
  </si>
  <si>
    <t>Hrn</t>
    <phoneticPr fontId="1" type="noConversion"/>
  </si>
  <si>
    <t>Trb</t>
    <phoneticPr fontId="1" type="noConversion"/>
  </si>
  <si>
    <t>B.Trb</t>
    <phoneticPr fontId="1" type="noConversion"/>
  </si>
  <si>
    <t>Eup</t>
    <phoneticPr fontId="1" type="noConversion"/>
  </si>
  <si>
    <t>Bari</t>
    <phoneticPr fontId="1" type="noConversion"/>
  </si>
  <si>
    <t>Tub</t>
    <phoneticPr fontId="1" type="noConversion"/>
  </si>
  <si>
    <t>S.Bass</t>
    <phoneticPr fontId="1" type="noConversion"/>
  </si>
  <si>
    <t>Perc</t>
    <phoneticPr fontId="1" type="noConversion"/>
  </si>
  <si>
    <t>Timp</t>
    <phoneticPr fontId="1" type="noConversion"/>
  </si>
  <si>
    <t>Trp</t>
  </si>
  <si>
    <t>Hrn</t>
  </si>
  <si>
    <t>Trb</t>
  </si>
  <si>
    <t>Tub</t>
  </si>
  <si>
    <t>Perc</t>
  </si>
  <si>
    <t>使用打楽器</t>
    <rPh sb="0" eb="2">
      <t>ｼﾖｳ</t>
    </rPh>
    <rPh sb="2" eb="5">
      <t>ﾀﾞｶﾞｯｷ</t>
    </rPh>
    <phoneticPr fontId="1" type="noConversion"/>
  </si>
  <si>
    <t>打楽器　　　使用有無</t>
    <rPh sb="0" eb="3">
      <t>ﾀﾞｶﾞｯｷ</t>
    </rPh>
    <rPh sb="6" eb="8">
      <t>ｼﾖｳ</t>
    </rPh>
    <rPh sb="8" eb="10">
      <t>ｳﾑ</t>
    </rPh>
    <phoneticPr fontId="1" type="noConversion"/>
  </si>
  <si>
    <t>使用楽譜</t>
    <rPh sb="0" eb="2">
      <t>シヨウ</t>
    </rPh>
    <rPh sb="2" eb="4">
      <t>ガクフ</t>
    </rPh>
    <phoneticPr fontId="28"/>
  </si>
  <si>
    <t>販売</t>
    <rPh sb="0" eb="2">
      <t>ﾊﾝﾊﾞｲ</t>
    </rPh>
    <phoneticPr fontId="1" type="noConversion"/>
  </si>
  <si>
    <t>レンタル</t>
    <phoneticPr fontId="1" type="noConversion"/>
  </si>
  <si>
    <t>未出版</t>
    <rPh sb="0" eb="1">
      <t>ﾐ</t>
    </rPh>
    <rPh sb="1" eb="3">
      <t>ｼｭｯﾊﾟﾝ</t>
    </rPh>
    <phoneticPr fontId="1" type="noConversion"/>
  </si>
  <si>
    <t>レンタル</t>
  </si>
  <si>
    <t>下記から選んでください</t>
    <rPh sb="0" eb="2">
      <t>ｶｷ</t>
    </rPh>
    <rPh sb="4" eb="5">
      <t>ｴﾗ</t>
    </rPh>
    <phoneticPr fontId="1" type="noConversion"/>
  </si>
  <si>
    <t>出版社名</t>
    <rPh sb="0" eb="3">
      <t>ｼｭｯﾊﾟﾝｼｬ</t>
    </rPh>
    <rPh sb="3" eb="4">
      <t>ﾒｲ</t>
    </rPh>
    <phoneticPr fontId="1" type="noConversion"/>
  </si>
  <si>
    <t>著作権</t>
    <rPh sb="0" eb="3">
      <t>ﾁｮｻｸｹﾝ</t>
    </rPh>
    <phoneticPr fontId="1" type="noConversion"/>
  </si>
  <si>
    <t>楽器運搬補助員人数</t>
    <rPh sb="0" eb="2">
      <t>ガッキ</t>
    </rPh>
    <rPh sb="2" eb="4">
      <t>ウンパン</t>
    </rPh>
    <rPh sb="4" eb="7">
      <t>ホジョイン</t>
    </rPh>
    <rPh sb="7" eb="9">
      <t>ニンズウ</t>
    </rPh>
    <phoneticPr fontId="28"/>
  </si>
  <si>
    <t>楽器運搬補助員人数</t>
    <rPh sb="0" eb="2">
      <t>ｶﾞｯｷ</t>
    </rPh>
    <rPh sb="2" eb="4">
      <t>ｳﾝﾊﾟﾝ</t>
    </rPh>
    <rPh sb="4" eb="7">
      <t>ﾎｼﾞｮｲﾝ</t>
    </rPh>
    <rPh sb="7" eb="9">
      <t>ﾆﾝｽﾞｳ</t>
    </rPh>
    <phoneticPr fontId="1" type="noConversion"/>
  </si>
  <si>
    <t>人</t>
    <rPh sb="0" eb="1">
      <t>ニン</t>
    </rPh>
    <phoneticPr fontId="28"/>
  </si>
  <si>
    <t>楽器　　　運搬人</t>
    <rPh sb="0" eb="2">
      <t>ｶﾞｯｷ</t>
    </rPh>
    <rPh sb="5" eb="7">
      <t>ｳﾝﾊﾟﾝ</t>
    </rPh>
    <rPh sb="7" eb="8">
      <t>ﾆﾝ</t>
    </rPh>
    <phoneticPr fontId="1" type="noConversion"/>
  </si>
  <si>
    <t>使用打楽器　　　　</t>
    <rPh sb="0" eb="2">
      <t>シヨウ</t>
    </rPh>
    <rPh sb="2" eb="5">
      <t>ダガッキ</t>
    </rPh>
    <phoneticPr fontId="28"/>
  </si>
  <si>
    <t>トラック</t>
    <phoneticPr fontId="1" type="noConversion"/>
  </si>
  <si>
    <t>携帯電話番号</t>
    <rPh sb="0" eb="2">
      <t>ｹｲﾀｲ</t>
    </rPh>
    <phoneticPr fontId="1" type="noConversion"/>
  </si>
  <si>
    <t>住所</t>
    <phoneticPr fontId="1" type="noConversion"/>
  </si>
  <si>
    <t>団体所在地</t>
    <rPh sb="0" eb="2">
      <t>ﾀﾞﾝﾀｲ</t>
    </rPh>
    <rPh sb="2" eb="5">
      <t>ｼｮｻﾞｲﾁ</t>
    </rPh>
    <phoneticPr fontId="1" type="noConversion"/>
  </si>
  <si>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</si>
  <si>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携帯電話</t>
    <rPh sb="0" eb="2">
      <t>ケイタイ</t>
    </rPh>
    <phoneticPr fontId="28"/>
  </si>
  <si>
    <t>電話番号／ＦＡＸ番号</t>
    <rPh sb="0" eb="2">
      <t>ﾃﾞﾝﾜ</t>
    </rPh>
    <rPh sb="2" eb="4">
      <t>ﾊﾞﾝｺﾞｳ</t>
    </rPh>
    <rPh sb="8" eb="10">
      <t>ﾊﾞﾝｺﾞｳ</t>
    </rPh>
    <phoneticPr fontId="1" type="noConversion"/>
  </si>
  <si>
    <t>電話番号／ＦＡＸ番号</t>
    <rPh sb="0" eb="2">
      <t>デンワ</t>
    </rPh>
    <rPh sb="2" eb="4">
      <t>バンゴウ</t>
    </rPh>
    <rPh sb="8" eb="10">
      <t>バンゴウ</t>
    </rPh>
    <phoneticPr fontId="28"/>
  </si>
  <si>
    <t>電話　／　ＦＡＸ</t>
    <rPh sb="0" eb="2">
      <t>デンワ</t>
    </rPh>
    <phoneticPr fontId="28"/>
  </si>
  <si>
    <r>
      <rPr>
        <b/>
        <sz val="11"/>
        <color rgb="FFFF0000"/>
        <rFont val="ＭＳ Ｐゴシック"/>
        <family val="3"/>
        <charset val="128"/>
      </rPr>
      <t>「記入シート」</t>
    </r>
    <r>
      <rPr>
        <sz val="11"/>
        <rFont val="ＭＳ Ｐゴシック"/>
        <family val="3"/>
        <charset val="128"/>
      </rPr>
      <t>にご入力いただきますと，</t>
    </r>
    <r>
      <rPr>
        <b/>
        <sz val="11"/>
        <rFont val="ＭＳ Ｐゴシック"/>
        <family val="3"/>
        <charset val="128"/>
      </rPr>
      <t>「印刷シートＡ・Ｂ・Ｃ・負担金等」</t>
    </r>
    <r>
      <rPr>
        <sz val="11"/>
        <rFont val="ＭＳ Ｐゴシック"/>
        <family val="3"/>
        <charset val="128"/>
      </rPr>
      <t>及び「データシート」にそれぞれ反映されます。</t>
    </r>
    <rPh sb="1" eb="3">
      <t>キニュウ</t>
    </rPh>
    <rPh sb="9" eb="11">
      <t>ニュウリョク</t>
    </rPh>
    <rPh sb="20" eb="22">
      <t>インサツ</t>
    </rPh>
    <rPh sb="31" eb="34">
      <t>フタンキン</t>
    </rPh>
    <rPh sb="34" eb="35">
      <t>トウ</t>
    </rPh>
    <rPh sb="36" eb="37">
      <t>オヨ</t>
    </rPh>
    <rPh sb="51" eb="53">
      <t>ハンエイ</t>
    </rPh>
    <phoneticPr fontId="28"/>
  </si>
  <si>
    <r>
      <t>○</t>
    </r>
    <r>
      <rPr>
        <b/>
        <sz val="11"/>
        <rFont val="ＭＳ Ｐゴシック"/>
        <family val="3"/>
        <charset val="128"/>
      </rPr>
      <t>「印刷シートＡ・Ｂ・Ｃ」</t>
    </r>
    <r>
      <rPr>
        <sz val="11"/>
        <rFont val="ＭＳ Ｐゴシック"/>
        <family val="3"/>
        <charset val="128"/>
      </rPr>
      <t>には</t>
    </r>
    <r>
      <rPr>
        <b/>
        <sz val="11"/>
        <color rgb="FFFFC000"/>
        <rFont val="ＭＳ Ｐゴシック"/>
        <family val="3"/>
        <charset val="128"/>
      </rPr>
      <t>日付，学校・団体所属長・職・氏名を記入し，押印</t>
    </r>
    <r>
      <rPr>
        <sz val="11"/>
        <rFont val="ＭＳ Ｐゴシック"/>
        <family val="3"/>
        <charset val="128"/>
      </rPr>
      <t>。</t>
    </r>
    <rPh sb="2" eb="4">
      <t>インサツ</t>
    </rPh>
    <rPh sb="15" eb="17">
      <t>ヒヅケ</t>
    </rPh>
    <rPh sb="18" eb="20">
      <t>ガッコウ</t>
    </rPh>
    <rPh sb="21" eb="23">
      <t>ダンタイ</t>
    </rPh>
    <rPh sb="23" eb="26">
      <t>ショゾクチョウ</t>
    </rPh>
    <rPh sb="27" eb="28">
      <t>ショク</t>
    </rPh>
    <rPh sb="29" eb="31">
      <t>シメイ</t>
    </rPh>
    <rPh sb="32" eb="34">
      <t>キニュウ</t>
    </rPh>
    <rPh sb="36" eb="37">
      <t>オ</t>
    </rPh>
    <rPh sb="37" eb="38">
      <t>イン</t>
    </rPh>
    <phoneticPr fontId="28"/>
  </si>
  <si>
    <r>
      <t>○</t>
    </r>
    <r>
      <rPr>
        <b/>
        <sz val="11"/>
        <rFont val="ＭＳ Ｐゴシック"/>
        <family val="3"/>
        <charset val="128"/>
      </rPr>
      <t>「印刷シート（負担金等）」</t>
    </r>
    <r>
      <rPr>
        <sz val="11"/>
        <rFont val="ＭＳ Ｐゴシック"/>
        <family val="3"/>
        <charset val="128"/>
      </rPr>
      <t>には</t>
    </r>
    <r>
      <rPr>
        <b/>
        <sz val="11"/>
        <color rgb="FFFFC000"/>
        <rFont val="ＭＳ Ｐゴシック"/>
        <family val="3"/>
        <charset val="128"/>
      </rPr>
      <t>日付，申し込み責任者を記入し，押印</t>
    </r>
    <r>
      <rPr>
        <sz val="11"/>
        <rFont val="ＭＳ Ｐゴシック"/>
        <family val="3"/>
        <charset val="128"/>
      </rPr>
      <t>。</t>
    </r>
    <rPh sb="2" eb="4">
      <t>インサツ</t>
    </rPh>
    <rPh sb="8" eb="11">
      <t>フタンキン</t>
    </rPh>
    <rPh sb="11" eb="12">
      <t>トウ</t>
    </rPh>
    <rPh sb="16" eb="18">
      <t>ヒヅケ</t>
    </rPh>
    <rPh sb="19" eb="20">
      <t>モウ</t>
    </rPh>
    <rPh sb="21" eb="22">
      <t>コ</t>
    </rPh>
    <rPh sb="23" eb="26">
      <t>セキニンシャ</t>
    </rPh>
    <rPh sb="27" eb="29">
      <t>キニュウ</t>
    </rPh>
    <rPh sb="31" eb="32">
      <t>オ</t>
    </rPh>
    <rPh sb="32" eb="33">
      <t>イン</t>
    </rPh>
    <phoneticPr fontId="28"/>
  </si>
  <si>
    <t>※データシートは事務局で使用します。</t>
    <rPh sb="8" eb="10">
      <t>ジム</t>
    </rPh>
    <rPh sb="10" eb="11">
      <t>キョク</t>
    </rPh>
    <rPh sb="12" eb="14">
      <t>シヨウ</t>
    </rPh>
    <phoneticPr fontId="28"/>
  </si>
  <si>
    <t>「使用打楽器」欄について</t>
    <rPh sb="1" eb="3">
      <t>シヨウ</t>
    </rPh>
    <rPh sb="3" eb="6">
      <t>ダガッキ</t>
    </rPh>
    <rPh sb="7" eb="8">
      <t>ラン</t>
    </rPh>
    <phoneticPr fontId="28"/>
  </si>
  <si>
    <t>「楽器運搬補助員人数」について</t>
    <rPh sb="1" eb="3">
      <t>ガッキ</t>
    </rPh>
    <rPh sb="3" eb="5">
      <t>ウンパン</t>
    </rPh>
    <rPh sb="5" eb="8">
      <t>ホジョイン</t>
    </rPh>
    <rPh sb="8" eb="10">
      <t>ニンズウ</t>
    </rPh>
    <phoneticPr fontId="28"/>
  </si>
  <si>
    <t>赤色のタブ「記入シート」</t>
    <rPh sb="0" eb="2">
      <t>アカイロ</t>
    </rPh>
    <rPh sb="6" eb="8">
      <t>キニュウ</t>
    </rPh>
    <phoneticPr fontId="28"/>
  </si>
  <si>
    <t>黄色のタブ「印刷シート」</t>
    <rPh sb="0" eb="2">
      <t>キイロ</t>
    </rPh>
    <rPh sb="6" eb="8">
      <t>インサツ</t>
    </rPh>
    <phoneticPr fontId="28"/>
  </si>
  <si>
    <t>青色のタブ「（例）」</t>
    <rPh sb="0" eb="2">
      <t>アオイロ</t>
    </rPh>
    <rPh sb="7" eb="8">
      <t>レイ</t>
    </rPh>
    <phoneticPr fontId="28"/>
  </si>
  <si>
    <r>
      <t>青色のタブ</t>
    </r>
    <r>
      <rPr>
        <b/>
        <sz val="11"/>
        <color theme="4"/>
        <rFont val="ＭＳ Ｐゴシック"/>
        <family val="3"/>
        <charset val="128"/>
      </rPr>
      <t>「（例）記入シート」</t>
    </r>
    <r>
      <rPr>
        <sz val="11"/>
        <rFont val="ＭＳ Ｐゴシック"/>
        <family val="3"/>
        <charset val="128"/>
      </rPr>
      <t>をご参照の上，赤色のタブ</t>
    </r>
    <r>
      <rPr>
        <b/>
        <sz val="11"/>
        <color rgb="FFFF0000"/>
        <rFont val="ＭＳ Ｐゴシック"/>
        <family val="3"/>
        <charset val="128"/>
      </rPr>
      <t>「記入シート」</t>
    </r>
    <r>
      <rPr>
        <sz val="11"/>
        <rFont val="ＭＳ Ｐゴシック"/>
        <family val="3"/>
        <charset val="128"/>
      </rPr>
      <t>を入力してください。</t>
    </r>
    <rPh sb="0" eb="2">
      <t>アオイロ</t>
    </rPh>
    <rPh sb="7" eb="8">
      <t>レイ</t>
    </rPh>
    <rPh sb="9" eb="11">
      <t>キニュウ</t>
    </rPh>
    <rPh sb="17" eb="19">
      <t>サンショウ</t>
    </rPh>
    <rPh sb="20" eb="21">
      <t>ウエ</t>
    </rPh>
    <rPh sb="22" eb="24">
      <t>アカイロ</t>
    </rPh>
    <rPh sb="28" eb="30">
      <t>キニュウ</t>
    </rPh>
    <rPh sb="35" eb="37">
      <t>ニュウリョク</t>
    </rPh>
    <phoneticPr fontId="28"/>
  </si>
  <si>
    <t>自家用車　１台</t>
  </si>
  <si>
    <t>特記なし</t>
  </si>
  <si>
    <t>(Ｃ)</t>
    <phoneticPr fontId="28"/>
  </si>
  <si>
    <t>(Ｂ)</t>
    <phoneticPr fontId="28"/>
  </si>
  <si>
    <t>半角で入力　　市外局番より入力してください。(ハイフンを入れて入力）</t>
    <rPh sb="0" eb="2">
      <t>ﾊﾝｶｸ</t>
    </rPh>
    <rPh sb="3" eb="5">
      <t>ﾆｭｳﾘｮｸ</t>
    </rPh>
    <rPh sb="7" eb="9">
      <t>ｼｶﾞｲ</t>
    </rPh>
    <rPh sb="9" eb="11">
      <t>ｷｮｸﾊﾞﾝ</t>
    </rPh>
    <rPh sb="13" eb="15">
      <t>ﾆｭｳﾘｮｸ</t>
    </rPh>
    <phoneticPr fontId="1" type="noConversion"/>
  </si>
  <si>
    <t>番号のみ，ハイフンを入れて入力してください。（例　300-1111)</t>
    <phoneticPr fontId="1" type="noConversion"/>
  </si>
  <si>
    <r>
      <t>半角で入力　　緊急連絡ができる番号（携帯電話）を，ハイフンを入れて入力してください。</t>
    </r>
    <r>
      <rPr>
        <sz val="9"/>
        <rFont val="ＭＳ Ｐゴシック"/>
        <family val="3"/>
        <charset val="128"/>
      </rPr>
      <t>(例　090-1111-2222）</t>
    </r>
    <rPh sb="0" eb="2">
      <t>ﾊﾝｶｸ</t>
    </rPh>
    <rPh sb="3" eb="5">
      <t>ﾆｭｳﾘｮｸ</t>
    </rPh>
    <rPh sb="43" eb="44">
      <t>ﾚｲ</t>
    </rPh>
    <phoneticPr fontId="1" type="noConversion"/>
  </si>
  <si>
    <t>バスを使用しない場合は”0”を入力してください。</t>
    <rPh sb="3" eb="5">
      <t>ｼﾖｳ</t>
    </rPh>
    <rPh sb="8" eb="10">
      <t>ﾊﾞｱｲ</t>
    </rPh>
    <phoneticPr fontId="1" type="noConversion"/>
  </si>
  <si>
    <t>「自家用車　１」　のように入力してください。使用しない場合は”0”を入力してください。</t>
    <rPh sb="1" eb="5">
      <t>ｼﾞｶﾖｳｼｬ</t>
    </rPh>
    <rPh sb="13" eb="15">
      <t>ﾆｭｳﾘｮｸ</t>
    </rPh>
    <phoneticPr fontId="1" type="noConversion"/>
  </si>
  <si>
    <t>「４ｔ　１」　のように入力してください。使用しない場合は”0”を入力してください。</t>
    <rPh sb="11" eb="13">
      <t>ﾆｭｳﾘｮｸ</t>
    </rPh>
    <phoneticPr fontId="1" type="noConversion"/>
  </si>
  <si>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</si>
  <si>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　３・４・５の場合は，必ず許諾書のコピーを提出してください。レンタル楽譜の場合も必要です。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</si>
  <si>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</si>
  <si>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</si>
  <si>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</si>
  <si>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　許諾が必要な場合</t>
    <rPh sb="2" eb="4">
      <t>ｷｮﾀﾞｸ</t>
    </rPh>
    <rPh sb="5" eb="7">
      <t>ﾋﾂﾖｳ</t>
    </rPh>
    <rPh sb="8" eb="10">
      <t>ﾊﾞｱｲ</t>
    </rPh>
    <phoneticPr fontId="1" type="noConversion"/>
  </si>
  <si>
    <t>著作権者に対する許諾について</t>
    <rPh sb="0" eb="4">
      <t>ﾁｮｻｸｹﾝｼｬ</t>
    </rPh>
    <rPh sb="5" eb="6">
      <t>ﾀｲ</t>
    </rPh>
    <rPh sb="8" eb="10">
      <t>ｷｮﾀﾞｸ</t>
    </rPh>
    <phoneticPr fontId="1" type="noConversion"/>
  </si>
  <si>
    <t>著作権者に対する許諾について</t>
    <rPh sb="0" eb="3">
      <t>ﾁｮｻｸｹﾝ</t>
    </rPh>
    <rPh sb="3" eb="4">
      <t>ｼｬ</t>
    </rPh>
    <rPh sb="5" eb="6">
      <t>ﾀｲ</t>
    </rPh>
    <rPh sb="8" eb="10">
      <t>ｷｮﾀﾞｸ</t>
    </rPh>
    <phoneticPr fontId="1" type="noConversion"/>
  </si>
  <si>
    <t>※　許諾が必要ない場合</t>
    <rPh sb="2" eb="4">
      <t>ｷｮﾀﾞｸ</t>
    </rPh>
    <rPh sb="5" eb="7">
      <t>ﾋﾂﾖｳ</t>
    </rPh>
    <rPh sb="9" eb="11">
      <t>ﾊﾞｱｲ</t>
    </rPh>
    <phoneticPr fontId="1" type="noConversion"/>
  </si>
  <si>
    <r>
      <t>著作権</t>
    </r>
    <r>
      <rPr>
        <sz val="10"/>
        <rFont val="ＭＳ Ｐ明朝"/>
        <family val="1"/>
        <charset val="134"/>
      </rPr>
      <t>者に対する許諾</t>
    </r>
    <r>
      <rPr>
        <sz val="10"/>
        <rFont val="ＭＳ Ｐ明朝"/>
        <family val="1"/>
        <charset val="134"/>
      </rPr>
      <t>について</t>
    </r>
    <rPh sb="0" eb="3">
      <t>チョサクケン</t>
    </rPh>
    <rPh sb="3" eb="4">
      <t>モノ</t>
    </rPh>
    <rPh sb="5" eb="6">
      <t>タイ</t>
    </rPh>
    <rPh sb="8" eb="10">
      <t>キョダク</t>
    </rPh>
    <phoneticPr fontId="28"/>
  </si>
  <si>
    <t>入力が終わりましたら各シートを確認してください。</t>
  </si>
  <si>
    <t>（例年，ピンク色の欄の未入力が多いです。記入漏れのないよう，お願い致します。）</t>
  </si>
  <si>
    <r>
      <t>記入されているのを確認したら，黄色のタブ</t>
    </r>
    <r>
      <rPr>
        <b/>
        <sz val="11"/>
        <rFont val="ＭＳ Ｐゴシック"/>
        <family val="3"/>
        <charset val="128"/>
      </rPr>
      <t>「印刷シートＡ・Ｂ・Ｃ・負担金等」をそれぞれ印刷</t>
    </r>
    <r>
      <rPr>
        <sz val="11"/>
        <rFont val="ＭＳ Ｐゴシック"/>
        <family val="3"/>
        <charset val="128"/>
      </rPr>
      <t>。</t>
    </r>
  </si>
  <si>
    <t>（記入できていても「記入シート」の入力チェックにNGが出る場合があります。気にせず印刷してください。）</t>
  </si>
  <si>
    <t>※１グループのみ参加の場合「印刷シートＡ」を。２グループ参加の場合は「印刷シートＡ・Ｂ」を。</t>
  </si>
  <si>
    <t>　 ３グループ参加の場合は「印刷シートＡ・Ｂ・Ｃ」を印刷してください。</t>
  </si>
  <si>
    <t>編曲者がいない場合は「なし」を入力</t>
  </si>
  <si>
    <t>「オフステージ」について</t>
  </si>
  <si>
    <t>オフステージ</t>
    <phoneticPr fontId="1" type="noConversion"/>
  </si>
  <si>
    <t>オフステージ</t>
  </si>
  <si>
    <r>
      <rPr>
        <b/>
        <sz val="11"/>
        <color rgb="FFFF0000"/>
        <rFont val="ＭＳ Ｐゴシック"/>
        <family val="3"/>
        <charset val="128"/>
      </rPr>
      <t>「姓」と「名」の間は　　　1文字あけてください</t>
    </r>
    <r>
      <rPr>
        <sz val="11"/>
        <rFont val="ＭＳ Ｐゴシック"/>
        <family val="3"/>
        <charset val="128"/>
      </rPr>
      <t>　　　　　　　</t>
    </r>
    <rPh sb="1" eb="2">
      <t>ｾｲ</t>
    </rPh>
    <rPh sb="5" eb="6">
      <t>ﾅ</t>
    </rPh>
    <rPh sb="8" eb="9">
      <t>ｱｲﾀﾞ</t>
    </rPh>
    <rPh sb="14" eb="16">
      <t>ﾓｼﾞ</t>
    </rPh>
    <phoneticPr fontId="1" type="noConversion"/>
  </si>
  <si>
    <t>「氏名掲載」の　　　入力を忘れずにお願いします　</t>
    <rPh sb="1" eb="3">
      <t>ｼﾒｲ</t>
    </rPh>
    <rPh sb="3" eb="5">
      <t>ｹｲｻｲ</t>
    </rPh>
    <rPh sb="10" eb="12">
      <t>ﾆｭｳﾘｮｸ</t>
    </rPh>
    <rPh sb="13" eb="14">
      <t>ﾜｽ</t>
    </rPh>
    <rPh sb="18" eb="19">
      <t>ﾈｶﾞ</t>
    </rPh>
    <phoneticPr fontId="1" type="noConversion"/>
  </si>
  <si>
    <t>「姓」と「名」の間は必ず１字あけてください。</t>
    <rPh sb="10" eb="11">
      <t>カナラ</t>
    </rPh>
    <phoneticPr fontId="28"/>
  </si>
  <si>
    <t>ご了承ください。</t>
    <rPh sb="1" eb="3">
      <t>リョウショウ</t>
    </rPh>
    <phoneticPr fontId="28"/>
  </si>
  <si>
    <t>　　タイトル以外での目的では使用いたしません。</t>
    <rPh sb="10" eb="12">
      <t>モクテキ</t>
    </rPh>
    <rPh sb="14" eb="16">
      <t>シヨウ</t>
    </rPh>
    <phoneticPr fontId="28"/>
  </si>
  <si>
    <t>※　参加申込書に記入された内容は，大会運営、実施要項作成、プログラム、ＤＶＤ，ＶＴＲ，ＣＤの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phoneticPr fontId="28"/>
  </si>
  <si>
    <r>
      <t>●</t>
    </r>
    <r>
      <rPr>
        <b/>
        <sz val="11"/>
        <rFont val="ＭＳ Ｐゴシック"/>
        <family val="3"/>
        <charset val="128"/>
      </rPr>
      <t>演奏者氏名について</t>
    </r>
    <rPh sb="1" eb="4">
      <t>エンソウシャ</t>
    </rPh>
    <rPh sb="4" eb="6">
      <t>シメイ</t>
    </rPh>
    <phoneticPr fontId="28"/>
  </si>
  <si>
    <r>
      <t>●</t>
    </r>
    <r>
      <rPr>
        <b/>
        <sz val="11"/>
        <rFont val="ＭＳ Ｐゴシック"/>
        <family val="3"/>
        <charset val="128"/>
      </rPr>
      <t>持ち替え楽器について</t>
    </r>
    <rPh sb="1" eb="2">
      <t>モ</t>
    </rPh>
    <rPh sb="3" eb="4">
      <t>カ</t>
    </rPh>
    <rPh sb="5" eb="7">
      <t>ガッキ</t>
    </rPh>
    <phoneticPr fontId="28"/>
  </si>
  <si>
    <t>小学生</t>
    <rPh sb="0" eb="3">
      <t>ｼｮｳｶﾞｸｾｲ</t>
    </rPh>
    <phoneticPr fontId="1" type="noConversion"/>
  </si>
  <si>
    <t>なし</t>
    <phoneticPr fontId="1" type="noConversion"/>
  </si>
  <si>
    <t>作曲者の死後７０年を経過しているため編曲の承諾を要しないもの。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</si>
  <si>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東関東     意志</t>
    <rPh sb="0" eb="3">
      <t>ﾋｶﾞｼｶﾝﾄｳ</t>
    </rPh>
    <rPh sb="8" eb="10">
      <t>ｲｼ</t>
    </rPh>
    <phoneticPr fontId="1" type="noConversion"/>
  </si>
  <si>
    <t>オフ         ステージ</t>
    <phoneticPr fontId="1" type="noConversion"/>
  </si>
  <si>
    <t>持替</t>
    <rPh sb="0" eb="1">
      <t>ﾓ</t>
    </rPh>
    <rPh sb="1" eb="2">
      <t>ｶ</t>
    </rPh>
    <phoneticPr fontId="1" type="noConversion"/>
  </si>
  <si>
    <t>持ち替えが　　　　　ある場合は右の欄に楽器名を、　　　　　　ない場合は「なし」を入力してください</t>
    <rPh sb="0" eb="1">
      <t>ﾓ</t>
    </rPh>
    <rPh sb="2" eb="3">
      <t>ｶ</t>
    </rPh>
    <rPh sb="12" eb="14">
      <t>ﾊﾞｱｲ</t>
    </rPh>
    <rPh sb="15" eb="16">
      <t>ﾐｷﾞ</t>
    </rPh>
    <rPh sb="17" eb="18">
      <t>ﾗﾝ</t>
    </rPh>
    <rPh sb="19" eb="21">
      <t>ｶﾞｯｷ</t>
    </rPh>
    <rPh sb="21" eb="22">
      <t>ﾒｲ</t>
    </rPh>
    <rPh sb="32" eb="34">
      <t>ﾊﾞｱｲ</t>
    </rPh>
    <rPh sb="40" eb="42">
      <t>ﾆｭｳﾘｮｸ</t>
    </rPh>
    <phoneticPr fontId="1" type="noConversion"/>
  </si>
  <si>
    <t>作曲者の死後70年を経過しているため編曲の承諾を要しないもの。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</si>
  <si>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吹連　太郎</t>
    <rPh sb="0" eb="2">
      <t>スイレン</t>
    </rPh>
    <rPh sb="3" eb="5">
      <t>タロウ</t>
    </rPh>
    <phoneticPr fontId="28"/>
  </si>
  <si>
    <t>090－1234－5678</t>
    <phoneticPr fontId="28"/>
  </si>
  <si>
    <t>自家用車　１</t>
    <rPh sb="0" eb="4">
      <t>ジカヨウシャ</t>
    </rPh>
    <phoneticPr fontId="28"/>
  </si>
  <si>
    <t>２ｔ　１</t>
    <phoneticPr fontId="28"/>
  </si>
  <si>
    <t>ヴォルケーノ・タワー</t>
    <phoneticPr fontId="28"/>
  </si>
  <si>
    <t>ぼるけーの・たわー</t>
    <phoneticPr fontId="28"/>
  </si>
  <si>
    <t>The Volcano Tower</t>
    <phoneticPr fontId="28"/>
  </si>
  <si>
    <t>グラステイル</t>
    <phoneticPr fontId="28"/>
  </si>
  <si>
    <t>ぐらすている</t>
    <phoneticPr fontId="28"/>
  </si>
  <si>
    <t>Jerry　Grasstail</t>
    <phoneticPr fontId="28"/>
  </si>
  <si>
    <t>なし</t>
    <phoneticPr fontId="28"/>
  </si>
  <si>
    <t>吹連　次郎</t>
    <rPh sb="0" eb="2">
      <t>スイレン</t>
    </rPh>
    <rPh sb="3" eb="5">
      <t>ジロウ</t>
    </rPh>
    <phoneticPr fontId="28"/>
  </si>
  <si>
    <t>吹連　三郎</t>
    <rPh sb="0" eb="2">
      <t>スイレン</t>
    </rPh>
    <rPh sb="3" eb="5">
      <t>サブロウ</t>
    </rPh>
    <phoneticPr fontId="28"/>
  </si>
  <si>
    <t>吹連　四郎</t>
    <rPh sb="0" eb="2">
      <t>スイレン</t>
    </rPh>
    <rPh sb="3" eb="5">
      <t>シロウ</t>
    </rPh>
    <phoneticPr fontId="28"/>
  </si>
  <si>
    <t>吹連　五郎</t>
    <rPh sb="0" eb="2">
      <t>スイレン</t>
    </rPh>
    <rPh sb="3" eb="5">
      <t>ゴロウ</t>
    </rPh>
    <phoneticPr fontId="28"/>
  </si>
  <si>
    <t>吹連　六郎</t>
    <rPh sb="0" eb="2">
      <t>スイレン</t>
    </rPh>
    <rPh sb="3" eb="5">
      <t>ロクロウ</t>
    </rPh>
    <phoneticPr fontId="28"/>
  </si>
  <si>
    <t>吹連　七郎</t>
    <rPh sb="0" eb="2">
      <t>スイレン</t>
    </rPh>
    <rPh sb="3" eb="4">
      <t>ナナ</t>
    </rPh>
    <rPh sb="4" eb="5">
      <t>ロウ</t>
    </rPh>
    <phoneticPr fontId="28"/>
  </si>
  <si>
    <t>吹連　八郎</t>
    <rPh sb="0" eb="2">
      <t>スイレン</t>
    </rPh>
    <rPh sb="3" eb="5">
      <t>ハチロウ</t>
    </rPh>
    <phoneticPr fontId="28"/>
  </si>
  <si>
    <t>マリンバ１・ティンパニ４・ビブラフォン１・トムトム４・レインスティック１・スモールマラカス１</t>
    <phoneticPr fontId="28"/>
  </si>
  <si>
    <t>吹連出版</t>
    <rPh sb="0" eb="2">
      <t>スイレン</t>
    </rPh>
    <rPh sb="2" eb="4">
      <t>シュッパン</t>
    </rPh>
    <phoneticPr fontId="28"/>
  </si>
  <si>
    <t>販売</t>
    <rPh sb="0" eb="2">
      <t>ハンバイ</t>
    </rPh>
    <phoneticPr fontId="28"/>
  </si>
  <si>
    <t>金管五重奏曲第３番より　第１楽章</t>
    <rPh sb="0" eb="2">
      <t>キンカン</t>
    </rPh>
    <rPh sb="2" eb="5">
      <t>ゴジュウソウ</t>
    </rPh>
    <rPh sb="5" eb="6">
      <t>キョク</t>
    </rPh>
    <rPh sb="6" eb="7">
      <t>ダイ</t>
    </rPh>
    <rPh sb="8" eb="9">
      <t>バン</t>
    </rPh>
    <rPh sb="12" eb="13">
      <t>ダイ</t>
    </rPh>
    <rPh sb="14" eb="16">
      <t>ガクショウ</t>
    </rPh>
    <phoneticPr fontId="28"/>
  </si>
  <si>
    <t>きんかんごじゅうそうきょくだいさんばんより　だいいちがくしょう</t>
    <phoneticPr fontId="28"/>
  </si>
  <si>
    <t>Quintet No.3 Brass Quintet</t>
    <phoneticPr fontId="28"/>
  </si>
  <si>
    <t>エヴァルド</t>
    <phoneticPr fontId="28"/>
  </si>
  <si>
    <t>えばるど</t>
    <phoneticPr fontId="28"/>
  </si>
  <si>
    <t>Victor Ewald</t>
    <phoneticPr fontId="28"/>
  </si>
  <si>
    <t>連盟　太郎</t>
    <rPh sb="0" eb="2">
      <t>レンメイ</t>
    </rPh>
    <rPh sb="3" eb="5">
      <t>タロウ</t>
    </rPh>
    <phoneticPr fontId="28"/>
  </si>
  <si>
    <t>連盟　次郎</t>
    <rPh sb="0" eb="2">
      <t>レンメイ</t>
    </rPh>
    <rPh sb="3" eb="5">
      <t>ジロウ</t>
    </rPh>
    <phoneticPr fontId="28"/>
  </si>
  <si>
    <t>連盟　三郎</t>
    <rPh sb="0" eb="2">
      <t>レンメイ</t>
    </rPh>
    <rPh sb="3" eb="5">
      <t>サブロウ</t>
    </rPh>
    <phoneticPr fontId="28"/>
  </si>
  <si>
    <t>連盟　四郎</t>
    <rPh sb="0" eb="2">
      <t>レンメイ</t>
    </rPh>
    <rPh sb="3" eb="5">
      <t>シロウ</t>
    </rPh>
    <phoneticPr fontId="28"/>
  </si>
  <si>
    <t>連盟　五郎</t>
    <rPh sb="0" eb="2">
      <t>レンメイ</t>
    </rPh>
    <rPh sb="3" eb="5">
      <t>ゴロウ</t>
    </rPh>
    <phoneticPr fontId="28"/>
  </si>
  <si>
    <t>P.Trp</t>
  </si>
  <si>
    <t>連盟出版</t>
    <rPh sb="0" eb="2">
      <t>レンメイ</t>
    </rPh>
    <rPh sb="2" eb="4">
      <t>シュッパン</t>
    </rPh>
    <phoneticPr fontId="28"/>
  </si>
  <si>
    <t>組曲「動物の謝肉祭」より　化石，水族館，終曲</t>
    <rPh sb="0" eb="2">
      <t>クミキョク</t>
    </rPh>
    <rPh sb="3" eb="5">
      <t>ドウブツ</t>
    </rPh>
    <rPh sb="6" eb="9">
      <t>シャニクサイ</t>
    </rPh>
    <rPh sb="13" eb="15">
      <t>カセキ</t>
    </rPh>
    <rPh sb="16" eb="19">
      <t>スイゾクカン</t>
    </rPh>
    <rPh sb="20" eb="22">
      <t>シュウキョク</t>
    </rPh>
    <phoneticPr fontId="28"/>
  </si>
  <si>
    <t>くみきょく「どうぶつのしゃにくさい」より　かせき，すいぞくかん，しゅうきょく</t>
    <phoneticPr fontId="28"/>
  </si>
  <si>
    <t>Le Carnaval Des Animaux</t>
    <phoneticPr fontId="28"/>
  </si>
  <si>
    <t>サン＝サーンス</t>
    <phoneticPr fontId="28"/>
  </si>
  <si>
    <t>さん＝さーんす</t>
    <phoneticPr fontId="28"/>
  </si>
  <si>
    <t>Camille Saint-Saens</t>
    <phoneticPr fontId="28"/>
  </si>
  <si>
    <t>茨吹　太郎</t>
    <rPh sb="0" eb="1">
      <t>イバラ</t>
    </rPh>
    <rPh sb="1" eb="2">
      <t>スイ</t>
    </rPh>
    <rPh sb="3" eb="5">
      <t>タロウ</t>
    </rPh>
    <phoneticPr fontId="28"/>
  </si>
  <si>
    <t>いばすい　たろう</t>
    <phoneticPr fontId="28"/>
  </si>
  <si>
    <t>IBASUI　Taro</t>
    <phoneticPr fontId="28"/>
  </si>
  <si>
    <t>吹奏　太郎</t>
    <rPh sb="0" eb="2">
      <t>スイソウ</t>
    </rPh>
    <rPh sb="3" eb="5">
      <t>タロウ</t>
    </rPh>
    <phoneticPr fontId="28"/>
  </si>
  <si>
    <t>吹奏　次郎</t>
    <rPh sb="0" eb="2">
      <t>スイソウ</t>
    </rPh>
    <rPh sb="3" eb="5">
      <t>ジロウ</t>
    </rPh>
    <phoneticPr fontId="28"/>
  </si>
  <si>
    <t>吹奏　三郎</t>
    <rPh sb="0" eb="2">
      <t>スイソウ</t>
    </rPh>
    <rPh sb="3" eb="5">
      <t>サブロウ</t>
    </rPh>
    <phoneticPr fontId="28"/>
  </si>
  <si>
    <t>吹奏　四郎</t>
    <rPh sb="0" eb="2">
      <t>スイソウ</t>
    </rPh>
    <rPh sb="3" eb="5">
      <t>シロウ</t>
    </rPh>
    <phoneticPr fontId="28"/>
  </si>
  <si>
    <t>吹奏　五郎</t>
    <rPh sb="0" eb="2">
      <t>スイソウ</t>
    </rPh>
    <rPh sb="3" eb="5">
      <t>ゴロウ</t>
    </rPh>
    <phoneticPr fontId="28"/>
  </si>
  <si>
    <t>吹奏　六郎</t>
    <rPh sb="0" eb="2">
      <t>スイソウ</t>
    </rPh>
    <rPh sb="3" eb="5">
      <t>ロクロウ</t>
    </rPh>
    <phoneticPr fontId="28"/>
  </si>
  <si>
    <t>A.Sax</t>
  </si>
  <si>
    <t>S.Sax</t>
  </si>
  <si>
    <t>Flug</t>
  </si>
  <si>
    <t>スコアに表記されているパート順で入力してください</t>
    <rPh sb="4" eb="6">
      <t>ﾋｮｳｷ</t>
    </rPh>
    <rPh sb="14" eb="15">
      <t>ｼﾞｭﾝ</t>
    </rPh>
    <rPh sb="16" eb="18">
      <t>ﾆｭｳﾘｮｸ</t>
    </rPh>
    <phoneticPr fontId="1" type="noConversion"/>
  </si>
  <si>
    <t>小学生の部，大学職場一般の部は***を選択してください。</t>
    <rPh sb="0" eb="3">
      <t>ｼｮｳｶﾞｸｾｲ</t>
    </rPh>
    <rPh sb="4" eb="5">
      <t>ﾌﾞ</t>
    </rPh>
    <rPh sb="6" eb="8">
      <t>ﾀﾞｲｶﾞｸ</t>
    </rPh>
    <rPh sb="8" eb="10">
      <t>ｼｮｸﾊﾞ</t>
    </rPh>
    <rPh sb="10" eb="12">
      <t>ｲｯﾊﾟﾝ</t>
    </rPh>
    <rPh sb="13" eb="14">
      <t>ﾌﾞ</t>
    </rPh>
    <rPh sb="19" eb="21">
      <t>ｾﾝﾀｸ</t>
    </rPh>
    <phoneticPr fontId="1" type="noConversion"/>
  </si>
  <si>
    <r>
      <rPr>
        <b/>
        <sz val="11"/>
        <color rgb="FFFF0000"/>
        <rFont val="ＭＳ Ｐゴシック"/>
        <family val="3"/>
        <charset val="128"/>
      </rPr>
      <t>「姓」と「名」の間は1文字あけてください</t>
    </r>
    <r>
      <rPr>
        <sz val="11"/>
        <rFont val="ＭＳ Ｐゴシック"/>
        <family val="3"/>
        <charset val="128"/>
      </rPr>
      <t>　　　　　　　</t>
    </r>
    <rPh sb="1" eb="2">
      <t>ｾｲ</t>
    </rPh>
    <rPh sb="5" eb="6">
      <t>ﾅ</t>
    </rPh>
    <rPh sb="8" eb="9">
      <t>ｱｲﾀﾞ</t>
    </rPh>
    <rPh sb="11" eb="13">
      <t>ﾓｼﾞ</t>
    </rPh>
    <phoneticPr fontId="1" type="noConversion"/>
  </si>
  <si>
    <t>持ち替えがある場合は右の欄に楽器名を、ない場合は「なし」を入力してください</t>
    <rPh sb="0" eb="1">
      <t>ﾓ</t>
    </rPh>
    <rPh sb="2" eb="3">
      <t>ｶ</t>
    </rPh>
    <rPh sb="7" eb="9">
      <t>ﾊﾞｱｲ</t>
    </rPh>
    <rPh sb="10" eb="11">
      <t>ﾐｷﾞ</t>
    </rPh>
    <rPh sb="12" eb="13">
      <t>ﾗﾝ</t>
    </rPh>
    <rPh sb="14" eb="16">
      <t>ｶﾞｯｷ</t>
    </rPh>
    <rPh sb="16" eb="17">
      <t>ﾒｲ</t>
    </rPh>
    <rPh sb="21" eb="23">
      <t>ﾊﾞｱｲ</t>
    </rPh>
    <rPh sb="29" eb="31">
      <t>ﾆｭｳﾘｮｸ</t>
    </rPh>
    <phoneticPr fontId="1" type="noConversion"/>
  </si>
  <si>
    <t>「氏名掲載」の入力を忘れずにお願いします　</t>
    <rPh sb="1" eb="3">
      <t>ｼﾒｲ</t>
    </rPh>
    <rPh sb="3" eb="5">
      <t>ｹｲｻｲ</t>
    </rPh>
    <rPh sb="7" eb="9">
      <t>ﾆｭｳﾘｮｸ</t>
    </rPh>
    <rPh sb="10" eb="11">
      <t>ﾜｽ</t>
    </rPh>
    <rPh sb="15" eb="16">
      <t>ﾈｶﾞ</t>
    </rPh>
    <phoneticPr fontId="1" type="noConversion"/>
  </si>
  <si>
    <t>使用楽譜【出版社名】</t>
    <rPh sb="0" eb="2">
      <t>ｼﾖｳ</t>
    </rPh>
    <rPh sb="2" eb="4">
      <t>ｶﾞｸﾌ</t>
    </rPh>
    <rPh sb="5" eb="8">
      <t>ｼｭｯﾊﾟﾝｼｬ</t>
    </rPh>
    <rPh sb="8" eb="9">
      <t>ﾒｲ</t>
    </rPh>
    <phoneticPr fontId="1" type="noConversion"/>
  </si>
  <si>
    <r>
      <t>この参加申込書の送り先は，県西地区事務局です。</t>
    </r>
    <r>
      <rPr>
        <b/>
        <u/>
        <sz val="11"/>
        <color rgb="FFFF0000"/>
        <rFont val="ＭＳ Ｐゴシック"/>
        <family val="3"/>
        <charset val="128"/>
      </rPr>
      <t/>
    </r>
    <rPh sb="14" eb="15">
      <t>ニシ</t>
    </rPh>
    <phoneticPr fontId="28"/>
  </si>
  <si>
    <t>（メールアドレス　ibasuikensei@gmail.com）</t>
    <phoneticPr fontId="28"/>
  </si>
  <si>
    <r>
      <rPr>
        <u/>
        <sz val="11"/>
        <rFont val="ＭＳ Ｐゴシック"/>
        <family val="3"/>
        <charset val="128"/>
      </rPr>
      <t>電話・FAXによる申し込みは受け付けません</t>
    </r>
    <r>
      <rPr>
        <sz val="11"/>
        <rFont val="ＭＳ Ｐゴシック"/>
        <family val="3"/>
        <charset val="128"/>
      </rPr>
      <t>。事務局への</t>
    </r>
    <r>
      <rPr>
        <u/>
        <sz val="11"/>
        <rFont val="ＭＳ Ｐゴシック"/>
        <family val="3"/>
        <charset val="128"/>
      </rPr>
      <t>直接持込みもお断り</t>
    </r>
    <r>
      <rPr>
        <sz val="11"/>
        <rFont val="ＭＳ Ｐゴシック"/>
        <family val="3"/>
        <charset val="128"/>
      </rPr>
      <t>いたします。</t>
    </r>
    <phoneticPr fontId="28"/>
  </si>
  <si>
    <t>←</t>
    <phoneticPr fontId="28"/>
  </si>
  <si>
    <t>※　参加申込書に記入された内容は，大会運営、実施要項作成、プログラム、ＤＶＤ，ＶＴＲ，</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phoneticPr fontId="28"/>
  </si>
  <si>
    <t>　　ＣＤのタイトル以外での目的では使用いたしません。</t>
    <rPh sb="13" eb="15">
      <t>モクテキ</t>
    </rPh>
    <rPh sb="17" eb="19">
      <t>シヨウ</t>
    </rPh>
    <phoneticPr fontId="28"/>
  </si>
  <si>
    <t>※ 必ず最後までお読みください。</t>
    <rPh sb="2" eb="3">
      <t>カナラ</t>
    </rPh>
    <rPh sb="4" eb="6">
      <t>サイゴ</t>
    </rPh>
    <rPh sb="9" eb="10">
      <t>ヨ</t>
    </rPh>
    <phoneticPr fontId="28"/>
  </si>
  <si>
    <t>正式名称をお書きください。（例　○○町立△△中学校，　県立◇◇高等学校）</t>
    <rPh sb="27" eb="29">
      <t>けんりつ</t>
    </rPh>
    <phoneticPr fontId="1" type="noConversion"/>
  </si>
  <si>
    <t>県大会出場の意志</t>
    <rPh sb="0" eb="1">
      <t>けん</t>
    </rPh>
    <rPh sb="1" eb="3">
      <t>たいかい</t>
    </rPh>
    <rPh sb="3" eb="5">
      <t>ｼｭﾂｼﾞｮｳ</t>
    </rPh>
    <phoneticPr fontId="1" type="noConversion"/>
  </si>
  <si>
    <t>県大会出場意志</t>
    <rPh sb="0" eb="1">
      <t>けん</t>
    </rPh>
    <rPh sb="1" eb="3">
      <t>ﾀｲｶｲ</t>
    </rPh>
    <phoneticPr fontId="1" type="noConversion"/>
  </si>
  <si>
    <t>早めの申し込みをお願いいたします。</t>
    <phoneticPr fontId="28"/>
  </si>
  <si>
    <t>県大会
意志</t>
    <rPh sb="0" eb="1">
      <t>けん</t>
    </rPh>
    <rPh sb="1" eb="3">
      <t>たいかい</t>
    </rPh>
    <rPh sb="4" eb="6">
      <t>ｲｼ</t>
    </rPh>
    <phoneticPr fontId="1" type="noConversion"/>
  </si>
  <si>
    <t>Ａ</t>
    <phoneticPr fontId="1" type="noConversion"/>
  </si>
  <si>
    <t>団体名</t>
    <phoneticPr fontId="1" type="noConversion"/>
  </si>
  <si>
    <t>県立安紺高等学校</t>
    <rPh sb="0" eb="2">
      <t>ケンリツ</t>
    </rPh>
    <rPh sb="2" eb="3">
      <t>アン</t>
    </rPh>
    <rPh sb="3" eb="4">
      <t>コン</t>
    </rPh>
    <rPh sb="4" eb="6">
      <t>コウトウ</t>
    </rPh>
    <rPh sb="6" eb="8">
      <t>ガッコウ</t>
    </rPh>
    <phoneticPr fontId="28"/>
  </si>
  <si>
    <t>けんりつあんこんこうとうがっこう</t>
    <phoneticPr fontId="28"/>
  </si>
  <si>
    <t>地区</t>
    <rPh sb="0" eb="2">
      <t>ちく</t>
    </rPh>
    <phoneticPr fontId="1" type="noConversion"/>
  </si>
  <si>
    <t>地区</t>
    <rPh sb="0" eb="2">
      <t>ﾁｸ</t>
    </rPh>
    <phoneticPr fontId="1" type="noConversion"/>
  </si>
  <si>
    <t>県立安紺高等学校長</t>
    <rPh sb="0" eb="2">
      <t>ケンリツ</t>
    </rPh>
    <rPh sb="2" eb="3">
      <t>ヤス</t>
    </rPh>
    <rPh sb="3" eb="4">
      <t>コン</t>
    </rPh>
    <rPh sb="4" eb="6">
      <t>コウトウ</t>
    </rPh>
    <rPh sb="6" eb="8">
      <t>ガッコウ</t>
    </rPh>
    <rPh sb="8" eb="9">
      <t>チョウ</t>
    </rPh>
    <phoneticPr fontId="28"/>
  </si>
  <si>
    <t>承諾書
有無</t>
    <rPh sb="0" eb="3">
      <t>しょうだくしょ</t>
    </rPh>
    <rPh sb="4" eb="6">
      <t>うむ</t>
    </rPh>
    <phoneticPr fontId="1" type="noConversion"/>
  </si>
  <si>
    <t>演奏者・パート
承諾書有無</t>
    <rPh sb="8" eb="11">
      <t>しょうだくしょ</t>
    </rPh>
    <rPh sb="11" eb="13">
      <t>うむ</t>
    </rPh>
    <phoneticPr fontId="1" type="noConversion"/>
  </si>
  <si>
    <t>　　　なお，参加申込書を提出した時点で，実施規定18条を承諾したものとみなします。</t>
    <rPh sb="20" eb="22">
      <t>じっし</t>
    </rPh>
    <rPh sb="22" eb="24">
      <t>きてい</t>
    </rPh>
    <phoneticPr fontId="1" type="noConversion"/>
  </si>
  <si>
    <t>　　　遵守事項の目的以外には一切使用いたしません。</t>
    <phoneticPr fontId="1" type="noConversion"/>
  </si>
  <si>
    <r>
      <t>※　申し込みに際して、</t>
    </r>
    <r>
      <rPr>
        <b/>
        <sz val="11"/>
        <color rgb="FFFF0000"/>
        <rFont val="ＭＳ Ｐゴシック"/>
        <family val="3"/>
        <charset val="128"/>
      </rPr>
      <t>『「個人情報の取り扱い」「演奏に関する諸権利」に関する承諾書』</t>
    </r>
    <r>
      <rPr>
        <b/>
        <sz val="11"/>
        <rFont val="ＭＳ Ｐゴシック"/>
        <family val="3"/>
        <charset val="128"/>
      </rPr>
      <t>を，各団体顧問が取りまとめて保管をしておいてください。</t>
    </r>
    <phoneticPr fontId="1" type="noConversion"/>
  </si>
  <si>
    <t>＜　「個人情報の取り扱い」「演奏に関する諸権利」に関するお願い　＞</t>
    <phoneticPr fontId="1" type="noConversion"/>
  </si>
  <si>
    <r>
      <t>このシートを入力後，ファイルを</t>
    </r>
    <r>
      <rPr>
        <b/>
        <sz val="14"/>
        <color indexed="10"/>
        <rFont val="ＭＳ Ｐゴシック"/>
        <family val="3"/>
        <charset val="128"/>
      </rPr>
      <t>ibasuikensei@gmail.com</t>
    </r>
    <r>
      <rPr>
        <b/>
        <sz val="14"/>
        <color indexed="8"/>
        <rFont val="ＭＳ Ｐゴシック"/>
        <family val="3"/>
        <charset val="128"/>
      </rPr>
      <t>へ送信してください。また，印刷シートをプリントアウトし職印を押印した申込書を</t>
    </r>
    <r>
      <rPr>
        <b/>
        <sz val="14"/>
        <color rgb="FFFF0000"/>
        <rFont val="ＭＳ Ｐゴシック"/>
        <family val="3"/>
        <charset val="128"/>
      </rPr>
      <t>県西吹連事務局</t>
    </r>
    <r>
      <rPr>
        <b/>
        <sz val="14"/>
        <color indexed="8"/>
        <rFont val="ＭＳ Ｐゴシック"/>
        <family val="3"/>
        <charset val="128"/>
      </rPr>
      <t>へ書留または特定記録郵送してください。Eメールの送信だけでは，申込完了ではありませんので，ご注意ください。</t>
    </r>
    <rPh sb="6" eb="8">
      <t>ﾆｭｳﾘｮｸ</t>
    </rPh>
    <rPh sb="8" eb="9">
      <t>ｺﾞ</t>
    </rPh>
    <rPh sb="38" eb="40">
      <t>ｿｳｼﾝ</t>
    </rPh>
    <rPh sb="50" eb="52">
      <t>ｲﾝｻﾂ</t>
    </rPh>
    <rPh sb="64" eb="66">
      <t>ｼｮｸｲﾝ</t>
    </rPh>
    <rPh sb="67" eb="69">
      <t>ｵｳｲﾝ</t>
    </rPh>
    <rPh sb="71" eb="73">
      <t>ﾓｳｼｺﾐ</t>
    </rPh>
    <rPh sb="73" eb="74">
      <t>ｼｮ</t>
    </rPh>
    <rPh sb="75" eb="76">
      <t>ｹﾝ</t>
    </rPh>
    <rPh sb="76" eb="77">
      <t>にし</t>
    </rPh>
    <rPh sb="77" eb="78">
      <t>ｽｲ</t>
    </rPh>
    <rPh sb="78" eb="79">
      <t>ﾚﾝ</t>
    </rPh>
    <rPh sb="83" eb="85">
      <t>ｶｷﾄﾒ</t>
    </rPh>
    <rPh sb="88" eb="90">
      <t>とくてい</t>
    </rPh>
    <rPh sb="90" eb="92">
      <t>きろく</t>
    </rPh>
    <rPh sb="92" eb="94">
      <t>ゆうそう</t>
    </rPh>
    <rPh sb="106" eb="108">
      <t>ｿｳｼﾝ</t>
    </rPh>
    <rPh sb="113" eb="115">
      <t>ﾓｳｼｺﾐ</t>
    </rPh>
    <rPh sb="115" eb="117">
      <t>ｶﾝﾘｮｳ</t>
    </rPh>
    <rPh sb="128" eb="130">
      <t>ﾁｭｳｲ</t>
    </rPh>
    <phoneticPr fontId="1" type="noConversion"/>
  </si>
  <si>
    <t>地区</t>
    <rPh sb="0" eb="2">
      <t>チク</t>
    </rPh>
    <phoneticPr fontId="28"/>
  </si>
  <si>
    <r>
      <t>「氏名掲載」欄の入力を忘れずにお願いします。</t>
    </r>
    <r>
      <rPr>
        <b/>
        <sz val="11"/>
        <rFont val="ＭＳ Ｐゴシック"/>
        <family val="3"/>
        <charset val="128"/>
      </rPr>
      <t>未入力の場合は「○」と判断させていただきます</t>
    </r>
    <r>
      <rPr>
        <sz val="11"/>
        <rFont val="ＭＳ Ｐゴシック"/>
        <family val="3"/>
        <charset val="128"/>
      </rPr>
      <t>ので</t>
    </r>
    <rPh sb="1" eb="3">
      <t>シメイ</t>
    </rPh>
    <rPh sb="3" eb="5">
      <t>ケイサイ</t>
    </rPh>
    <rPh sb="6" eb="7">
      <t>ラン</t>
    </rPh>
    <rPh sb="8" eb="10">
      <t>ニュウリョク</t>
    </rPh>
    <rPh sb="11" eb="12">
      <t>ワス</t>
    </rPh>
    <rPh sb="16" eb="17">
      <t>ネガ</t>
    </rPh>
    <rPh sb="22" eb="25">
      <t>ミニュウリョク</t>
    </rPh>
    <rPh sb="26" eb="28">
      <t>バアイ</t>
    </rPh>
    <rPh sb="33" eb="35">
      <t>ハンダン</t>
    </rPh>
    <phoneticPr fontId="28"/>
  </si>
  <si>
    <r>
      <t>記入シートの「持替」欄に入力してください。</t>
    </r>
    <r>
      <rPr>
        <b/>
        <sz val="11"/>
        <rFont val="ＭＳ Ｐゴシック"/>
        <family val="3"/>
        <charset val="128"/>
      </rPr>
      <t>ない場合も「なし」と入力してください。</t>
    </r>
    <rPh sb="0" eb="2">
      <t>キニュウ</t>
    </rPh>
    <rPh sb="7" eb="8">
      <t>モ</t>
    </rPh>
    <rPh sb="8" eb="9">
      <t>カ</t>
    </rPh>
    <rPh sb="10" eb="11">
      <t>ラン</t>
    </rPh>
    <rPh sb="12" eb="14">
      <t>ニュウリョク</t>
    </rPh>
    <rPh sb="23" eb="25">
      <t>バアイ</t>
    </rPh>
    <rPh sb="31" eb="33">
      <t>ニュウリョク</t>
    </rPh>
    <phoneticPr fontId="28"/>
  </si>
  <si>
    <t>ＯＫ</t>
    <phoneticPr fontId="1" type="noConversion"/>
  </si>
  <si>
    <t>長</t>
    <rPh sb="0" eb="1">
      <t>チョウ</t>
    </rPh>
    <phoneticPr fontId="28"/>
  </si>
  <si>
    <t>合　　　計</t>
    <phoneticPr fontId="28"/>
  </si>
  <si>
    <t>団体名</t>
    <phoneticPr fontId="28"/>
  </si>
  <si>
    <t>◎</t>
  </si>
  <si>
    <t>◎</t>
    <phoneticPr fontId="1" type="noConversion"/>
  </si>
  <si>
    <t>◎</t>
    <phoneticPr fontId="28"/>
  </si>
  <si>
    <t>タンバリン・トライアングル</t>
    <phoneticPr fontId="28"/>
  </si>
  <si>
    <t>※Ａ・Ｂ・Ｃのグループは団体内での演奏順に申し込みしてください。</t>
    <rPh sb="12" eb="15">
      <t>ダンタイナイ</t>
    </rPh>
    <rPh sb="17" eb="20">
      <t>エンソウジュン</t>
    </rPh>
    <rPh sb="21" eb="22">
      <t>モウ</t>
    </rPh>
    <rPh sb="23" eb="24">
      <t>コ</t>
    </rPh>
    <phoneticPr fontId="28"/>
  </si>
  <si>
    <t>「◎」は打楽器搬入口を使用する場合、「○」は管楽器などと一緒に手持ちで運搬する場合です。</t>
    <rPh sb="4" eb="7">
      <t>ダガッキ</t>
    </rPh>
    <rPh sb="7" eb="10">
      <t>ハンニュウグチ</t>
    </rPh>
    <rPh sb="11" eb="13">
      <t>シヨウ</t>
    </rPh>
    <rPh sb="15" eb="17">
      <t>バアイ</t>
    </rPh>
    <rPh sb="22" eb="25">
      <t>カンガッキ</t>
    </rPh>
    <rPh sb="28" eb="30">
      <t>イッショ</t>
    </rPh>
    <rPh sb="31" eb="33">
      <t>テモ</t>
    </rPh>
    <rPh sb="35" eb="37">
      <t>ウンパン</t>
    </rPh>
    <rPh sb="39" eb="41">
      <t>バアイ</t>
    </rPh>
    <phoneticPr fontId="28"/>
  </si>
  <si>
    <t>使用する打楽器すべてを入力してください。シートからはみ出してしまってもデータで確認できますので，気にせず印刷してください。</t>
    <rPh sb="27" eb="28">
      <t>ダ</t>
    </rPh>
    <rPh sb="39" eb="41">
      <t>カクニン</t>
    </rPh>
    <rPh sb="48" eb="49">
      <t>キ</t>
    </rPh>
    <rPh sb="52" eb="54">
      <t>インサツ</t>
    </rPh>
    <phoneticPr fontId="28"/>
  </si>
  <si>
    <t>打楽器アンサンブル及び，打楽器を一つでも使用する場合は，オレンジの欄に「◎」または「○」を選んでください。</t>
    <rPh sb="33" eb="34">
      <t>ラン</t>
    </rPh>
    <rPh sb="45" eb="46">
      <t>エラ</t>
    </rPh>
    <phoneticPr fontId="28"/>
  </si>
  <si>
    <t>（県西地区事務局　県立古河第三高等学校　〒306-0054　古河市中田新田12-1　稲毛田一輝あて）</t>
    <rPh sb="2" eb="3">
      <t>ニシ</t>
    </rPh>
    <rPh sb="9" eb="11">
      <t>ケンリツ</t>
    </rPh>
    <rPh sb="11" eb="13">
      <t>コガ</t>
    </rPh>
    <rPh sb="13" eb="15">
      <t>ダイサン</t>
    </rPh>
    <rPh sb="15" eb="17">
      <t>コウトウ</t>
    </rPh>
    <rPh sb="17" eb="19">
      <t>ガッコウ</t>
    </rPh>
    <rPh sb="30" eb="33">
      <t>コガシ</t>
    </rPh>
    <rPh sb="33" eb="37">
      <t>ナカダシンデン</t>
    </rPh>
    <rPh sb="42" eb="45">
      <t>イナゲタ</t>
    </rPh>
    <rPh sb="45" eb="47">
      <t>カズキ</t>
    </rPh>
    <phoneticPr fontId="28"/>
  </si>
  <si>
    <t>306－0054</t>
    <phoneticPr fontId="28"/>
  </si>
  <si>
    <t>古河市中田新田12-1</t>
    <rPh sb="0" eb="3">
      <t>コガシ</t>
    </rPh>
    <rPh sb="3" eb="7">
      <t>ナカダシンデン</t>
    </rPh>
    <phoneticPr fontId="28"/>
  </si>
  <si>
    <t>0280－48－2755／0280－48－5424</t>
    <phoneticPr fontId="28"/>
  </si>
  <si>
    <t>打楽器アンサンブルにおいては 20 名以内、その他のアンサンブルにおいては演奏人数と同数以内。</t>
    <phoneticPr fontId="28"/>
  </si>
  <si>
    <t>「◎」は打楽器搬入口を使用する場合、「○」は管楽器などと一緒に手持ちで運搬する場合</t>
    <phoneticPr fontId="1" type="noConversion"/>
  </si>
  <si>
    <t>吹連　二郎</t>
    <rPh sb="0" eb="2">
      <t>スイレン</t>
    </rPh>
    <rPh sb="3" eb="5">
      <t>ジロウ</t>
    </rPh>
    <phoneticPr fontId="28"/>
  </si>
  <si>
    <t>枚</t>
    <rPh sb="0" eb="1">
      <t>ﾏｲ</t>
    </rPh>
    <phoneticPr fontId="1" type="noConversion"/>
  </si>
  <si>
    <t>前売入場券希望数
（出演者を除く団員・部員）</t>
    <rPh sb="0" eb="2">
      <t>ﾏｴｳﾘ</t>
    </rPh>
    <rPh sb="2" eb="5">
      <t>ﾆｭｳｼﾞｮｳｹﾝ</t>
    </rPh>
    <rPh sb="5" eb="8">
      <t>ｷﾎﾞｳｽｳ</t>
    </rPh>
    <rPh sb="10" eb="13">
      <t>ｼｭﾂｴﾝｼｬ</t>
    </rPh>
    <rPh sb="14" eb="15">
      <t>ﾉｿﾞ</t>
    </rPh>
    <rPh sb="16" eb="18">
      <t>ﾀﾞﾝｲﾝ</t>
    </rPh>
    <rPh sb="19" eb="21">
      <t>ﾌﾞｲﾝ</t>
    </rPh>
    <phoneticPr fontId="1" type="noConversion"/>
  </si>
  <si>
    <t>購入する枚数の数字を半角で入力してください。不要の場合は「0」と入力してください。</t>
    <rPh sb="0" eb="2">
      <t>ｺｳﾆｭｳ</t>
    </rPh>
    <rPh sb="4" eb="6">
      <t>ﾏｲｽｳ</t>
    </rPh>
    <rPh sb="7" eb="9">
      <t>ｽｳｼﾞ</t>
    </rPh>
    <rPh sb="10" eb="12">
      <t>ﾊﾝｶｸ</t>
    </rPh>
    <rPh sb="13" eb="15">
      <t>ﾆｭｳﾘｮｸ</t>
    </rPh>
    <rPh sb="22" eb="24">
      <t>ﾌﾖｳ</t>
    </rPh>
    <rPh sb="25" eb="27">
      <t>ﾊﾞｱｲ</t>
    </rPh>
    <rPh sb="32" eb="34">
      <t>ﾆｭｳﾘｮｸ</t>
    </rPh>
    <phoneticPr fontId="1" type="noConversion"/>
  </si>
  <si>
    <t>前売入場券希望数</t>
    <rPh sb="0" eb="2">
      <t>ﾏｴｳﾘ</t>
    </rPh>
    <rPh sb="2" eb="5">
      <t>ﾆｭｳｼﾞｮｳｹﾝ</t>
    </rPh>
    <rPh sb="5" eb="8">
      <t>ｷﾎﾞｳｽｳ</t>
    </rPh>
    <phoneticPr fontId="1" type="noConversion"/>
  </si>
  <si>
    <t>２ｔ　１台</t>
    <phoneticPr fontId="28"/>
  </si>
  <si>
    <t>23枚</t>
  </si>
  <si>
    <t>令和７年度茨城県アンサンブルコンテスト県西地区大会参加申込書について</t>
    <rPh sb="0" eb="2">
      <t>レイワ</t>
    </rPh>
    <rPh sb="3" eb="5">
      <t>ネンド</t>
    </rPh>
    <rPh sb="4" eb="5">
      <t>ド</t>
    </rPh>
    <rPh sb="5" eb="8">
      <t>イバラキケン</t>
    </rPh>
    <rPh sb="19" eb="21">
      <t>ケンセイ</t>
    </rPh>
    <rPh sb="21" eb="23">
      <t>チク</t>
    </rPh>
    <rPh sb="23" eb="25">
      <t>タイカイ</t>
    </rPh>
    <rPh sb="25" eb="27">
      <t>サンカ</t>
    </rPh>
    <rPh sb="27" eb="30">
      <t>モウシコミショ</t>
    </rPh>
    <phoneticPr fontId="28"/>
  </si>
  <si>
    <t>第６０回茨城県アンサンブルコンテスト参加要項５ページ，１５条をご参照ください。</t>
    <phoneticPr fontId="28"/>
  </si>
  <si>
    <r>
      <t>アンサンブルコンテスト申込締切は、</t>
    </r>
    <r>
      <rPr>
        <b/>
        <sz val="11"/>
        <color rgb="FFFF0000"/>
        <rFont val="ＭＳ Ｐゴシック"/>
        <family val="3"/>
        <charset val="128"/>
      </rPr>
      <t>１０月３日（金）１６時必着</t>
    </r>
    <r>
      <rPr>
        <b/>
        <sz val="11"/>
        <rFont val="ＭＳ Ｐゴシック"/>
        <family val="3"/>
        <charset val="128"/>
      </rPr>
      <t>です。(原本とメールの両方)</t>
    </r>
    <rPh sb="19" eb="20">
      <t>ガツ</t>
    </rPh>
    <rPh sb="21" eb="22">
      <t>ヒ</t>
    </rPh>
    <rPh sb="23" eb="24">
      <t>キン</t>
    </rPh>
    <rPh sb="27" eb="28">
      <t>ジ</t>
    </rPh>
    <phoneticPr fontId="28"/>
  </si>
  <si>
    <r>
      <t>このファイルに必要事項を記入し，</t>
    </r>
    <r>
      <rPr>
        <b/>
        <u/>
        <sz val="11"/>
        <color rgb="FFFF0000"/>
        <rFont val="ＭＳ Ｐゴシック"/>
        <family val="3"/>
        <charset val="128"/>
      </rPr>
      <t>団体名がわかるようにファイル名を変更</t>
    </r>
    <r>
      <rPr>
        <u/>
        <sz val="11"/>
        <rFont val="ＭＳ Ｐゴシック"/>
        <family val="3"/>
        <charset val="128"/>
      </rPr>
      <t>して</t>
    </r>
    <r>
      <rPr>
        <sz val="11"/>
        <rFont val="ＭＳ Ｐゴシック"/>
        <family val="3"/>
        <charset val="128"/>
      </rPr>
      <t>，メールに添付し送信してください。</t>
    </r>
    <phoneticPr fontId="28"/>
  </si>
  <si>
    <t>令和７年度　第60回茨城県アンサンブルコンテスト県西地区大会</t>
    <rPh sb="0" eb="2">
      <t>ﾚｲﾜ</t>
    </rPh>
    <rPh sb="25" eb="26">
      <t>にし</t>
    </rPh>
    <rPh sb="26" eb="28">
      <t>ちく</t>
    </rPh>
    <phoneticPr fontId="1" type="noConversion"/>
  </si>
  <si>
    <t>中学生</t>
    <rPh sb="0" eb="3">
      <t>ﾁｭｳｶﾞｸｾｲ</t>
    </rPh>
    <phoneticPr fontId="1" type="noConversion"/>
  </si>
  <si>
    <t>高校生</t>
    <rPh sb="0" eb="3">
      <t>ｺｳｺｳｾｲ</t>
    </rPh>
    <phoneticPr fontId="1" type="noConversion"/>
  </si>
  <si>
    <t>一般社団法人茨城県吹奏楽連盟理事長　　武藤　隆行　殿</t>
    <rPh sb="0" eb="2">
      <t>イッパン</t>
    </rPh>
    <rPh sb="2" eb="6">
      <t>シャダンホウジン</t>
    </rPh>
    <rPh sb="19" eb="21">
      <t>ムトウ</t>
    </rPh>
    <rPh sb="22" eb="24">
      <t>タカユキ</t>
    </rPh>
    <phoneticPr fontId="28"/>
  </si>
  <si>
    <t>令和　７　年</t>
    <rPh sb="0" eb="2">
      <t>ﾚｲﾜ</t>
    </rPh>
    <phoneticPr fontId="1" type="noConversion"/>
  </si>
  <si>
    <t>令和７年度　第60回茨城県アンサンブルコンテスト県西地区大会
参加負担金</t>
    <rPh sb="0" eb="2">
      <t>レイワ</t>
    </rPh>
    <rPh sb="3" eb="5">
      <t>ネンド</t>
    </rPh>
    <rPh sb="4" eb="5">
      <t>ド</t>
    </rPh>
    <rPh sb="5" eb="7">
      <t>ヘイネンド</t>
    </rPh>
    <rPh sb="6" eb="7">
      <t>ダイ</t>
    </rPh>
    <rPh sb="9" eb="10">
      <t>カイ</t>
    </rPh>
    <rPh sb="10" eb="13">
      <t>イバラキケン</t>
    </rPh>
    <rPh sb="24" eb="26">
      <t>ケンセイ</t>
    </rPh>
    <rPh sb="26" eb="28">
      <t>チク</t>
    </rPh>
    <rPh sb="28" eb="30">
      <t>タイカイ</t>
    </rPh>
    <rPh sb="31" eb="33">
      <t>サンカ</t>
    </rPh>
    <rPh sb="33" eb="36">
      <t>フタンキン</t>
    </rPh>
    <phoneticPr fontId="28"/>
  </si>
  <si>
    <t>一般社団法人茨城県吹奏楽連盟理事長　　武藤　隆行　殿</t>
    <rPh sb="0" eb="6">
      <t>イッパンシャダンホウジン</t>
    </rPh>
    <rPh sb="19" eb="21">
      <t>ムトウ</t>
    </rPh>
    <rPh sb="22" eb="24">
      <t>タカユキ</t>
    </rPh>
    <phoneticPr fontId="28"/>
  </si>
  <si>
    <t>令和７年</t>
    <rPh sb="0" eb="2">
      <t>れいわ</t>
    </rPh>
    <rPh sb="3" eb="4">
      <t>ねん</t>
    </rPh>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</si>
</sst>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人&quot;"/>
    <numFmt numFmtId="177" formatCode="h:mm;@"/>
    <numFmt numFmtId="178" formatCode="#&quot;（Ａ）&quot;"/>
    <numFmt numFmtId="179" formatCode="#&quot; 重奏&quot;"/>
    <numFmt numFmtId="180" formatCode="h&quot;分&quot;mm&quot;秒&quot;"/>
    <numFmt numFmtId="181" formatCode="#,##0_ "/>
    <numFmt numFmtId="182" formatCode="&quot;〒&quot;###&quot;-&quot;####"/>
    <numFmt numFmtId="183" formatCode="#&quot;月&quot;"/>
    <numFmt numFmtId="184" formatCode="#&quot;日&quot;"/>
  </numFmts>
  <fonts count="72" x14ac:knownFonts="1">
    <font>
      <sz val="11"/>
      <name val="ＭＳ Ｐゴシック"/>
      <family val="3"/>
      <charset val="128"/>
    </font>
    <font>
      <sz val="9"/>
      <name val="ＭＳ Ｐゴシック"/>
      <family val="3"/>
      <charset val="128"/>
    </font>
    <font>
      <sz val="11"/>
      <name val="ＭＳ Ｐゴシック"/>
      <family val="3"/>
      <charset val="128"/>
    </font>
    <font>
      <b/>
      <sz val="18"/>
      <color indexed="39"/>
      <name val="ＭＳ Ｐゴシック"/>
      <family val="3"/>
      <charset val="128"/>
    </font>
    <font>
      <b/>
      <sz val="11"/>
      <color indexed="10"/>
      <name val="ＭＳ Ｐゴシック"/>
      <family val="3"/>
      <charset val="128"/>
    </font>
    <font>
      <b/>
      <sz val="18"/>
      <color indexed="10"/>
      <name val="ＭＳ Ｐ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sz val="10"/>
      <name val="ＭＳ 明朝"/>
      <family val="1"/>
      <charset val="134"/>
    </font>
    <font>
      <sz val="16"/>
      <name val="ＭＳ Ｐ明朝"/>
      <family val="1"/>
      <charset val="134"/>
    </font>
    <font>
      <sz val="11"/>
      <name val="ＭＳ 明朝"/>
      <family val="1"/>
      <charset val="134"/>
    </font>
    <font>
      <sz val="10"/>
      <name val="ＭＳ Ｐ明朝"/>
      <family val="1"/>
      <charset val="134"/>
    </font>
    <font>
      <sz val="8"/>
      <name val="ＭＳ Ｐ明朝"/>
      <family val="1"/>
      <charset val="134"/>
    </font>
    <font>
      <sz val="9"/>
      <name val="ＭＳ 明朝"/>
      <family val="1"/>
      <charset val="134"/>
    </font>
    <font>
      <sz val="11"/>
      <name val="ＭＳ Ｐ明朝"/>
      <family val="1"/>
      <charset val="134"/>
    </font>
    <font>
      <sz val="12"/>
      <name val="ＭＳ Ｐ明朝"/>
      <family val="1"/>
      <charset val="134"/>
    </font>
    <font>
      <sz val="8"/>
      <name val="ＭＳ 明朝"/>
      <family val="1"/>
      <charset val="134"/>
    </font>
    <font>
      <sz val="9"/>
      <name val="ＭＳ Ｐ明朝"/>
      <family val="1"/>
      <charset val="134"/>
    </font>
    <font>
      <sz val="10"/>
      <name val="ＭＳ ゴシック"/>
      <family val="3"/>
      <charset val="134"/>
    </font>
    <font>
      <sz val="11"/>
      <name val="ＭＳ ゴシック"/>
      <family val="3"/>
      <charset val="134"/>
    </font>
    <font>
      <b/>
      <sz val="18"/>
      <name val="ＭＳ Ｐゴシック"/>
      <family val="3"/>
      <charset val="128"/>
    </font>
    <font>
      <b/>
      <sz val="18"/>
      <color indexed="52"/>
      <name val="ＭＳ Ｐゴシック"/>
      <family val="3"/>
      <charset val="128"/>
    </font>
    <font>
      <b/>
      <sz val="8"/>
      <color indexed="10"/>
      <name val="ＭＳ Ｐゴシック"/>
      <family val="3"/>
      <charset val="128"/>
    </font>
    <font>
      <sz val="11"/>
      <name val="HG正楷書体-PRO"/>
      <family val="4"/>
      <charset val="128"/>
    </font>
    <font>
      <sz val="10"/>
      <color indexed="39"/>
      <name val="ＭＳ Ｐゴシック"/>
      <family val="3"/>
      <charset val="128"/>
    </font>
    <font>
      <u/>
      <sz val="10"/>
      <color indexed="39"/>
      <name val="ＭＳ Ｐゴシック"/>
      <family val="3"/>
      <charset val="128"/>
    </font>
    <font>
      <u/>
      <sz val="11"/>
      <color theme="10"/>
      <name val="ＭＳ Ｐゴシック"/>
      <family val="3"/>
      <charset val="128"/>
    </font>
    <font>
      <sz val="6"/>
      <name val="ＭＳ Ｐゴシック"/>
      <family val="3"/>
      <charset val="128"/>
    </font>
    <font>
      <sz val="14"/>
      <name val="ＭＳ Ｐゴシック"/>
      <family val="3"/>
      <charset val="128"/>
    </font>
    <font>
      <b/>
      <u/>
      <sz val="18"/>
      <name val="ＭＳ Ｐゴシック"/>
      <family val="3"/>
      <charset val="128"/>
    </font>
    <font>
      <sz val="12"/>
      <name val="ＭＳ 明朝"/>
      <family val="1"/>
      <charset val="134"/>
    </font>
    <font>
      <b/>
      <sz val="14"/>
      <name val="ＭＳ Ｐゴシック"/>
      <family val="3"/>
      <charset val="128"/>
    </font>
    <font>
      <sz val="11"/>
      <name val="ＭＳ Ｐ明朝"/>
      <family val="1"/>
      <charset val="128"/>
    </font>
    <font>
      <sz val="12"/>
      <name val="ＭＳ 明朝"/>
      <family val="1"/>
      <charset val="128"/>
    </font>
    <font>
      <b/>
      <sz val="16"/>
      <name val="ＭＳ Ｐ明朝"/>
      <family val="1"/>
      <charset val="128"/>
    </font>
    <font>
      <sz val="11"/>
      <name val="ＭＳ 明朝"/>
      <family val="1"/>
      <charset val="128"/>
    </font>
    <font>
      <sz val="10"/>
      <name val="ＭＳ Ｐ明朝"/>
      <family val="1"/>
      <charset val="128"/>
    </font>
    <font>
      <b/>
      <sz val="20"/>
      <name val="ＭＳ Ｐ明朝"/>
      <family val="1"/>
      <charset val="128"/>
    </font>
    <font>
      <sz val="12"/>
      <name val="ＭＳ Ｐ明朝"/>
      <family val="1"/>
      <charset val="128"/>
    </font>
    <font>
      <sz val="10"/>
      <name val="ＭＳ 明朝"/>
      <family val="1"/>
      <charset val="128"/>
    </font>
    <font>
      <sz val="12"/>
      <name val="ＭＳ ゴシック"/>
      <family val="3"/>
      <charset val="134"/>
    </font>
    <font>
      <sz val="12"/>
      <name val="ＭＳ Ｐゴシック"/>
      <family val="3"/>
      <charset val="128"/>
    </font>
    <font>
      <b/>
      <sz val="11"/>
      <color theme="4"/>
      <name val="ＭＳ Ｐゴシック"/>
      <family val="3"/>
      <charset val="128"/>
    </font>
    <font>
      <b/>
      <sz val="11"/>
      <color rgb="FFFF0000"/>
      <name val="ＭＳ Ｐゴシック"/>
      <family val="3"/>
      <charset val="128"/>
    </font>
    <font>
      <i/>
      <sz val="11"/>
      <name val="ＭＳ Ｐゴシック"/>
      <family val="3"/>
      <charset val="128"/>
    </font>
    <font>
      <b/>
      <sz val="11"/>
      <color rgb="FFFFC000"/>
      <name val="ＭＳ Ｐゴシック"/>
      <family val="3"/>
      <charset val="128"/>
    </font>
    <font>
      <sz val="11"/>
      <color theme="0"/>
      <name val="ＭＳ Ｐゴシック"/>
      <family val="3"/>
      <charset val="128"/>
    </font>
    <font>
      <u/>
      <sz val="11"/>
      <color theme="11"/>
      <name val="ＭＳ Ｐゴシック"/>
      <family val="3"/>
      <charset val="128"/>
    </font>
    <font>
      <b/>
      <sz val="9"/>
      <name val="ＭＳ Ｐゴシック"/>
      <family val="3"/>
      <charset val="128"/>
    </font>
    <font>
      <sz val="11"/>
      <color rgb="FFFF0000"/>
      <name val="ＭＳ Ｐゴシック"/>
      <family val="3"/>
      <charset val="128"/>
    </font>
    <font>
      <b/>
      <u/>
      <sz val="11"/>
      <color rgb="FFFF0000"/>
      <name val="ＭＳ Ｐゴシック"/>
      <family val="3"/>
      <charset val="128"/>
    </font>
    <font>
      <u/>
      <sz val="11"/>
      <name val="ＭＳ Ｐゴシック"/>
      <family val="3"/>
      <charset val="128"/>
    </font>
    <font>
      <sz val="10"/>
      <name val="ＭＳ Ｐ明朝"/>
      <family val="1"/>
    </font>
    <font>
      <sz val="12"/>
      <name val="ＭＳ ゴシック"/>
      <family val="3"/>
      <charset val="128"/>
    </font>
    <font>
      <sz val="11"/>
      <name val="ＭＳ ゴシック"/>
      <family val="3"/>
      <charset val="128"/>
    </font>
    <font>
      <b/>
      <sz val="11"/>
      <color rgb="FFFF0000"/>
      <name val="ＭＳ ゴシック"/>
      <family val="3"/>
      <charset val="134"/>
    </font>
    <font>
      <b/>
      <sz val="10"/>
      <color rgb="FFFF0000"/>
      <name val="ＭＳ Ｐゴシック"/>
      <family val="3"/>
      <charset val="128"/>
    </font>
    <font>
      <b/>
      <sz val="10"/>
      <color rgb="FFFF0000"/>
      <name val="ＭＳ 明朝"/>
      <family val="1"/>
      <charset val="134"/>
    </font>
    <font>
      <b/>
      <u/>
      <sz val="10"/>
      <color rgb="FFFF0000"/>
      <name val="ＭＳ Ｐゴシック"/>
      <family val="3"/>
      <charset val="128"/>
    </font>
    <font>
      <b/>
      <sz val="16"/>
      <name val="ＭＳ Ｐゴシック"/>
      <family val="3"/>
      <charset val="128"/>
    </font>
    <font>
      <b/>
      <sz val="11"/>
      <color theme="1"/>
      <name val="ＭＳ Ｐゴシック"/>
      <family val="3"/>
      <charset val="128"/>
    </font>
    <font>
      <b/>
      <sz val="14"/>
      <color theme="1"/>
      <name val="ＭＳ Ｐゴシック"/>
      <family val="3"/>
      <charset val="128"/>
    </font>
    <font>
      <b/>
      <sz val="14"/>
      <color indexed="10"/>
      <name val="ＭＳ Ｐゴシック"/>
      <family val="3"/>
      <charset val="128"/>
    </font>
    <font>
      <b/>
      <sz val="14"/>
      <color indexed="8"/>
      <name val="ＭＳ Ｐゴシック"/>
      <family val="3"/>
      <charset val="128"/>
    </font>
    <font>
      <b/>
      <sz val="14"/>
      <color rgb="FFFF0000"/>
      <name val="ＭＳ Ｐゴシック"/>
      <family val="3"/>
      <charset val="128"/>
    </font>
    <font>
      <b/>
      <sz val="9"/>
      <color indexed="10"/>
      <name val="ＭＳ Ｐゴシック"/>
      <family val="3"/>
      <charset val="128"/>
    </font>
    <font>
      <sz val="11"/>
      <color rgb="FFFF0000"/>
      <name val="HG正楷書体-PRO"/>
      <family val="4"/>
      <charset val="128"/>
    </font>
    <font>
      <sz val="14"/>
      <color rgb="FFFF0000"/>
      <name val="ＭＳ Ｐゴシック"/>
      <family val="3"/>
      <charset val="128"/>
    </font>
    <font>
      <b/>
      <sz val="12"/>
      <color rgb="FFFF0000"/>
      <name val="ＭＳ Ｐゴシック"/>
      <family val="3"/>
      <charset val="128"/>
    </font>
    <font>
      <b/>
      <sz val="12"/>
      <color rgb="FFFF0000"/>
      <name val="ＭＳ 明朝"/>
      <family val="1"/>
      <charset val="134"/>
    </font>
    <font>
      <b/>
      <u/>
      <sz val="12"/>
      <color rgb="FFFF0000"/>
      <name val="ＭＳ Ｐゴシック"/>
      <family val="3"/>
      <charset val="128"/>
    </font>
  </fonts>
  <fills count="19">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125">
        <fgColor indexed="41"/>
        <bgColor indexed="9"/>
      </patternFill>
    </fill>
    <fill>
      <patternFill patternType="solid">
        <fgColor indexed="43"/>
        <bgColor indexed="64"/>
      </patternFill>
    </fill>
    <fill>
      <patternFill patternType="gray125">
        <fgColor indexed="41"/>
        <bgColor rgb="FFCCFFFF"/>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rgb="FFFF0000"/>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99"/>
        <bgColor indexed="64"/>
      </patternFill>
    </fill>
    <fill>
      <patternFill patternType="solid">
        <fgColor rgb="FFFFFFCC"/>
        <bgColor rgb="FF000000"/>
      </patternFill>
    </fill>
    <fill>
      <patternFill patternType="solid">
        <fgColor rgb="FFFFCCFF"/>
        <bgColor indexed="64"/>
      </patternFill>
    </fill>
    <fill>
      <patternFill patternType="solid">
        <fgColor theme="8" tint="0.59999389629810485"/>
        <bgColor indexed="64"/>
      </patternFill>
    </fill>
    <fill>
      <patternFill patternType="solid">
        <fgColor rgb="FFCCFFFF"/>
        <bgColor indexed="64"/>
      </patternFill>
    </fill>
  </fills>
  <borders count="1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hair">
        <color auto="1"/>
      </left>
      <right style="hair">
        <color auto="1"/>
      </right>
      <top style="hair">
        <color auto="1"/>
      </top>
      <bottom style="hair">
        <color auto="1"/>
      </bottom>
      <diagonal/>
    </border>
    <border>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hair">
        <color auto="1"/>
      </top>
      <bottom style="thin">
        <color auto="1"/>
      </bottom>
      <diagonal/>
    </border>
    <border>
      <left/>
      <right/>
      <top style="thin">
        <color auto="1"/>
      </top>
      <bottom style="thin">
        <color auto="1"/>
      </bottom>
      <diagonal/>
    </border>
    <border>
      <left style="hair">
        <color auto="1"/>
      </left>
      <right/>
      <top/>
      <bottom/>
      <diagonal/>
    </border>
    <border>
      <left/>
      <right style="medium">
        <color auto="1"/>
      </right>
      <top style="thin">
        <color auto="1"/>
      </top>
      <bottom style="thin">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hair">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medium">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auto="1"/>
      </left>
      <right style="medium">
        <color auto="1"/>
      </right>
      <top style="medium">
        <color auto="1"/>
      </top>
      <bottom style="thin">
        <color auto="1"/>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hair">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bottom style="hair">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hair">
        <color auto="1"/>
      </right>
      <top style="thin">
        <color auto="1"/>
      </top>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right style="thin">
        <color rgb="FF000000"/>
      </right>
      <top style="thin">
        <color auto="1"/>
      </top>
      <bottom style="thin">
        <color auto="1"/>
      </bottom>
      <diagonal/>
    </border>
    <border>
      <left/>
      <right style="medium">
        <color rgb="FF000000"/>
      </right>
      <top style="thin">
        <color auto="1"/>
      </top>
      <bottom style="thin">
        <color auto="1"/>
      </bottom>
      <diagonal/>
    </border>
    <border>
      <left style="thin">
        <color rgb="FF000000"/>
      </left>
      <right/>
      <top style="thin">
        <color auto="1"/>
      </top>
      <bottom style="thin">
        <color auto="1"/>
      </bottom>
      <diagonal/>
    </border>
    <border>
      <left/>
      <right/>
      <top style="hair">
        <color auto="1"/>
      </top>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thin">
        <color auto="1"/>
      </top>
      <bottom style="hair">
        <color auto="1"/>
      </bottom>
      <diagonal/>
    </border>
    <border>
      <left style="thin">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hair">
        <color auto="1"/>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medium">
        <color auto="1"/>
      </top>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hair">
        <color indexed="64"/>
      </left>
      <right style="thin">
        <color auto="1"/>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auto="1"/>
      </right>
      <top style="thin">
        <color indexed="64"/>
      </top>
      <bottom style="thin">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s>
  <cellStyleXfs count="33">
    <xf numFmtId="0" fontId="0" fillId="0" borderId="0">
      <alignment vertical="center"/>
    </xf>
    <xf numFmtId="0" fontId="2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cellStyleXfs>
  <cellXfs count="775">
    <xf numFmtId="0" fontId="0" fillId="0" borderId="0" xfId="0">
      <alignment vertical="center"/>
    </xf>
    <xf numFmtId="0" fontId="2" fillId="0" borderId="0" xfId="0" applyFont="1">
      <alignment vertical="center"/>
    </xf>
    <xf numFmtId="0" fontId="2" fillId="2" borderId="0" xfId="0" applyFont="1" applyFill="1" applyProtection="1">
      <alignment vertical="center"/>
      <protection locked="0"/>
    </xf>
    <xf numFmtId="0" fontId="2" fillId="2" borderId="0" xfId="0" applyFont="1" applyFill="1">
      <alignment vertical="center"/>
    </xf>
    <xf numFmtId="0" fontId="3" fillId="2" borderId="0" xfId="0" applyFont="1" applyFill="1" applyAlignment="1">
      <alignment horizontal="center" vertical="center"/>
    </xf>
    <xf numFmtId="0" fontId="7" fillId="0" borderId="0" xfId="0" applyFont="1">
      <alignment vertical="center"/>
    </xf>
    <xf numFmtId="0" fontId="7" fillId="2" borderId="0" xfId="0" applyFont="1" applyFill="1">
      <alignment vertical="center"/>
    </xf>
    <xf numFmtId="0" fontId="7" fillId="0" borderId="1" xfId="0" applyFont="1" applyBorder="1">
      <alignment vertical="center"/>
    </xf>
    <xf numFmtId="0" fontId="8" fillId="2" borderId="0" xfId="0" applyFont="1" applyFill="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177" fontId="7" fillId="0" borderId="0" xfId="0" applyNumberFormat="1" applyFont="1">
      <alignment vertical="center"/>
    </xf>
    <xf numFmtId="0" fontId="9" fillId="0" borderId="0" xfId="0" applyFont="1">
      <alignment vertical="center"/>
    </xf>
    <xf numFmtId="0" fontId="9" fillId="0" borderId="0" xfId="0" applyFont="1" applyProtection="1">
      <alignment vertical="center"/>
      <protection locked="0"/>
    </xf>
    <xf numFmtId="0" fontId="22" fillId="2" borderId="0" xfId="0" applyFont="1" applyFill="1" applyAlignment="1">
      <alignment horizontal="center" vertical="center"/>
    </xf>
    <xf numFmtId="0" fontId="23" fillId="2" borderId="0" xfId="0" applyFont="1" applyFill="1">
      <alignment vertical="center"/>
    </xf>
    <xf numFmtId="0" fontId="9" fillId="0" borderId="0" xfId="0" applyFo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vertical="center" shrinkToFit="1"/>
      <protection locked="0"/>
    </xf>
    <xf numFmtId="0" fontId="11" fillId="0" borderId="0" xfId="0" applyFont="1" applyProtection="1">
      <alignment vertical="center"/>
      <protection locked="0"/>
    </xf>
    <xf numFmtId="0" fontId="9" fillId="0" borderId="0" xfId="0" applyFont="1" applyAlignment="1" applyProtection="1">
      <alignment horizontal="center" vertical="center"/>
      <protection locked="0"/>
    </xf>
    <xf numFmtId="0" fontId="12" fillId="0" borderId="5" xfId="0" applyFont="1" applyBorder="1" applyProtection="1">
      <alignment vertical="center"/>
      <protection hidden="1"/>
    </xf>
    <xf numFmtId="0" fontId="13" fillId="0" borderId="6" xfId="0" applyFont="1" applyBorder="1" applyAlignment="1" applyProtection="1">
      <alignment horizontal="right" vertical="center" shrinkToFit="1"/>
      <protection hidden="1"/>
    </xf>
    <xf numFmtId="0" fontId="14"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8" xfId="0" applyFont="1" applyBorder="1" applyProtection="1">
      <alignment vertical="center"/>
      <protection hidden="1"/>
    </xf>
    <xf numFmtId="0" fontId="9" fillId="0" borderId="9" xfId="0" applyFont="1" applyBorder="1" applyAlignment="1" applyProtection="1">
      <alignment horizontal="right" vertical="center" shrinkToFit="1"/>
      <protection hidden="1"/>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1" fillId="0" borderId="0" xfId="0" applyFont="1" applyAlignment="1" applyProtection="1">
      <alignment horizontal="left" vertical="center" indent="1"/>
      <protection locked="0"/>
    </xf>
    <xf numFmtId="0" fontId="11" fillId="0" borderId="0" xfId="0" applyFont="1" applyAlignment="1" applyProtection="1">
      <alignment horizontal="center" vertical="center"/>
      <protection locked="0"/>
    </xf>
    <xf numFmtId="0" fontId="9" fillId="0" borderId="19" xfId="0" applyFont="1" applyBorder="1" applyAlignment="1" applyProtection="1">
      <alignment horizontal="center" vertical="top" shrinkToFit="1"/>
      <protection hidden="1"/>
    </xf>
    <xf numFmtId="0" fontId="19" fillId="0" borderId="5" xfId="0" applyFont="1" applyBorder="1" applyProtection="1">
      <alignment vertical="center"/>
      <protection hidden="1"/>
    </xf>
    <xf numFmtId="0" fontId="19" fillId="0" borderId="17" xfId="0" applyFont="1" applyBorder="1" applyAlignment="1" applyProtection="1">
      <alignment horizontal="center" vertical="center"/>
      <protection hidden="1"/>
    </xf>
    <xf numFmtId="0" fontId="20" fillId="0" borderId="0" xfId="0" applyFont="1" applyProtection="1">
      <alignment vertical="center"/>
      <protection hidden="1"/>
    </xf>
    <xf numFmtId="0" fontId="20"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183" fontId="20" fillId="0" borderId="0" xfId="0" applyNumberFormat="1" applyFont="1" applyAlignment="1" applyProtection="1">
      <alignment horizontal="center" vertical="center"/>
      <protection hidden="1"/>
    </xf>
    <xf numFmtId="0" fontId="24" fillId="0" borderId="17" xfId="0" applyFont="1" applyBorder="1" applyAlignment="1" applyProtection="1">
      <alignment horizontal="center" vertical="center"/>
      <protection hidden="1"/>
    </xf>
    <xf numFmtId="184" fontId="20" fillId="0" borderId="17" xfId="0" applyNumberFormat="1" applyFont="1" applyBorder="1" applyAlignment="1" applyProtection="1">
      <alignment horizontal="center" vertical="center"/>
      <protection hidden="1"/>
    </xf>
    <xf numFmtId="184" fontId="20" fillId="0" borderId="0" xfId="0" applyNumberFormat="1" applyFont="1" applyProtection="1">
      <alignment vertical="center"/>
      <protection locked="0"/>
    </xf>
    <xf numFmtId="0" fontId="9" fillId="0" borderId="21" xfId="0" applyFont="1" applyBorder="1" applyAlignment="1" applyProtection="1">
      <alignment horizontal="center" vertical="center"/>
      <protection hidden="1"/>
    </xf>
    <xf numFmtId="0" fontId="9" fillId="0" borderId="20" xfId="0" applyFont="1" applyBorder="1" applyAlignment="1" applyProtection="1">
      <alignment horizontal="center" vertical="center"/>
      <protection locked="0"/>
    </xf>
    <xf numFmtId="0" fontId="3" fillId="0" borderId="0" xfId="0" applyFont="1" applyProtection="1">
      <alignment vertical="center"/>
      <protection hidden="1"/>
    </xf>
    <xf numFmtId="0" fontId="2" fillId="0" borderId="0" xfId="0" applyFont="1" applyProtection="1">
      <alignment vertical="center"/>
      <protection hidden="1"/>
    </xf>
    <xf numFmtId="0" fontId="4" fillId="0" borderId="0" xfId="0" applyFont="1" applyAlignment="1" applyProtection="1">
      <alignment horizontal="center" vertical="center"/>
      <protection hidden="1"/>
    </xf>
    <xf numFmtId="0" fontId="2" fillId="0" borderId="2" xfId="0" applyFont="1" applyBorder="1" applyAlignment="1" applyProtection="1">
      <alignment horizontal="center" vertical="center" wrapText="1"/>
      <protection hidden="1"/>
    </xf>
    <xf numFmtId="0" fontId="2" fillId="0" borderId="27" xfId="0" applyFont="1" applyBorder="1" applyAlignment="1" applyProtection="1">
      <alignment horizontal="center" vertical="center" wrapText="1"/>
      <protection hidden="1"/>
    </xf>
    <xf numFmtId="0" fontId="2" fillId="0" borderId="28" xfId="0" applyFont="1" applyBorder="1" applyAlignment="1" applyProtection="1">
      <alignment horizontal="center" vertical="center" wrapText="1"/>
      <protection hidden="1"/>
    </xf>
    <xf numFmtId="0" fontId="2" fillId="0" borderId="29" xfId="0" applyFont="1" applyBorder="1" applyAlignment="1" applyProtection="1">
      <alignment horizontal="center" vertical="center" wrapText="1"/>
      <protection hidden="1"/>
    </xf>
    <xf numFmtId="0" fontId="2" fillId="0" borderId="30" xfId="0" applyFont="1" applyBorder="1" applyAlignment="1" applyProtection="1">
      <alignment horizontal="center" vertical="center" wrapText="1"/>
      <protection hidden="1"/>
    </xf>
    <xf numFmtId="0" fontId="2" fillId="0" borderId="31" xfId="0" applyFont="1" applyBorder="1" applyAlignment="1" applyProtection="1">
      <alignment horizontal="center" vertical="center" wrapText="1"/>
      <protection hidden="1"/>
    </xf>
    <xf numFmtId="0" fontId="2" fillId="0" borderId="21" xfId="0" applyFont="1" applyBorder="1" applyProtection="1">
      <alignment vertical="center"/>
      <protection hidden="1"/>
    </xf>
    <xf numFmtId="0" fontId="7" fillId="2" borderId="0" xfId="0" applyFont="1" applyFill="1" applyBorder="1">
      <alignment vertical="center"/>
    </xf>
    <xf numFmtId="0" fontId="7" fillId="0" borderId="0" xfId="0" applyFont="1" applyBorder="1">
      <alignment vertical="center"/>
    </xf>
    <xf numFmtId="0" fontId="7" fillId="6" borderId="0" xfId="0" applyFont="1" applyFill="1" applyBorder="1" applyAlignment="1" applyProtection="1">
      <alignment horizontal="center" vertical="center" shrinkToFit="1"/>
      <protection locked="0"/>
    </xf>
    <xf numFmtId="0" fontId="7" fillId="2" borderId="0" xfId="0" applyFont="1" applyFill="1" applyBorder="1" applyAlignment="1">
      <alignment vertical="center"/>
    </xf>
    <xf numFmtId="0" fontId="11" fillId="0" borderId="0" xfId="0" applyFont="1" applyBorder="1" applyProtection="1">
      <alignment vertical="center"/>
      <protection hidden="1"/>
    </xf>
    <xf numFmtId="0" fontId="9" fillId="0" borderId="0" xfId="0" applyFont="1" applyBorder="1" applyAlignment="1" applyProtection="1">
      <alignment horizontal="center" vertical="center"/>
      <protection hidden="1"/>
    </xf>
    <xf numFmtId="0" fontId="14" fillId="0" borderId="0" xfId="0" applyFont="1" applyBorder="1" applyAlignment="1" applyProtection="1">
      <alignment horizontal="center" vertical="center" shrinkToFit="1"/>
      <protection hidden="1"/>
    </xf>
    <xf numFmtId="0" fontId="13" fillId="0" borderId="0" xfId="0" applyFont="1" applyBorder="1" applyAlignment="1" applyProtection="1">
      <alignment horizontal="center" vertical="center" shrinkToFit="1"/>
      <protection hidden="1"/>
    </xf>
    <xf numFmtId="0" fontId="17" fillId="0" borderId="0" xfId="0" applyFont="1" applyBorder="1" applyAlignment="1" applyProtection="1">
      <alignment horizontal="center" vertical="center" shrinkToFit="1"/>
      <protection hidden="1"/>
    </xf>
    <xf numFmtId="0" fontId="18"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indent="1"/>
      <protection hidden="1"/>
    </xf>
    <xf numFmtId="0" fontId="11" fillId="0" borderId="0" xfId="0" applyFont="1" applyBorder="1" applyAlignment="1" applyProtection="1">
      <alignment horizontal="center" vertical="center"/>
      <protection hidden="1"/>
    </xf>
    <xf numFmtId="184" fontId="20" fillId="0" borderId="0" xfId="0" applyNumberFormat="1" applyFont="1" applyBorder="1" applyProtection="1">
      <alignment vertical="center"/>
      <protection hidden="1"/>
    </xf>
    <xf numFmtId="0" fontId="9" fillId="0" borderId="0" xfId="0" applyFont="1" applyBorder="1" applyProtection="1">
      <alignment vertical="center"/>
      <protection hidden="1"/>
    </xf>
    <xf numFmtId="184" fontId="20" fillId="0" borderId="17" xfId="0" applyNumberFormat="1" applyFont="1" applyBorder="1" applyProtection="1">
      <alignment vertical="center"/>
      <protection hidden="1"/>
    </xf>
    <xf numFmtId="0" fontId="0" fillId="0" borderId="28" xfId="0" applyBorder="1" applyAlignment="1" applyProtection="1">
      <alignment horizontal="center" vertical="center" wrapText="1"/>
      <protection hidden="1"/>
    </xf>
    <xf numFmtId="0" fontId="0" fillId="0" borderId="40" xfId="0" applyBorder="1" applyAlignment="1" applyProtection="1">
      <alignment horizontal="center" vertical="center" wrapText="1"/>
      <protection hidden="1"/>
    </xf>
    <xf numFmtId="0" fontId="0" fillId="0" borderId="30" xfId="0" applyBorder="1" applyAlignment="1" applyProtection="1">
      <alignment horizontal="center" vertical="center" wrapText="1"/>
      <protection hidden="1"/>
    </xf>
    <xf numFmtId="184" fontId="20" fillId="0" borderId="46" xfId="0" applyNumberFormat="1" applyFont="1" applyBorder="1" applyProtection="1">
      <alignment vertical="center"/>
      <protection hidden="1"/>
    </xf>
    <xf numFmtId="0" fontId="0" fillId="0" borderId="2" xfId="0" applyBorder="1" applyAlignment="1" applyProtection="1">
      <alignment horizontal="center" vertical="center" wrapText="1"/>
      <protection hidden="1"/>
    </xf>
    <xf numFmtId="0" fontId="9" fillId="0" borderId="17" xfId="0" applyFont="1" applyBorder="1" applyAlignment="1" applyProtection="1">
      <alignment horizontal="center" vertical="center"/>
      <protection hidden="1"/>
    </xf>
    <xf numFmtId="0" fontId="7" fillId="2" borderId="2" xfId="0" applyFont="1" applyFill="1" applyBorder="1" applyAlignment="1">
      <alignment horizontal="center" vertical="center"/>
    </xf>
    <xf numFmtId="0" fontId="7" fillId="4" borderId="27"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wrapText="1"/>
      <protection hidden="1"/>
    </xf>
    <xf numFmtId="0" fontId="0" fillId="0" borderId="40" xfId="0" applyFont="1" applyFill="1" applyBorder="1" applyAlignment="1" applyProtection="1">
      <alignment horizontal="center" vertical="center" wrapText="1"/>
      <protection hidden="1"/>
    </xf>
    <xf numFmtId="0" fontId="7" fillId="7" borderId="28" xfId="0" applyFont="1" applyFill="1" applyBorder="1" applyAlignment="1" applyProtection="1">
      <alignment horizontal="center" vertical="center"/>
      <protection locked="0"/>
    </xf>
    <xf numFmtId="0" fontId="25" fillId="0" borderId="0" xfId="0" applyFont="1">
      <alignment vertical="center"/>
    </xf>
    <xf numFmtId="0" fontId="9" fillId="0" borderId="5"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0" fillId="0" borderId="42" xfId="0" applyBorder="1" applyAlignment="1" applyProtection="1">
      <alignment horizontal="center" vertical="center" wrapText="1"/>
      <protection hidden="1"/>
    </xf>
    <xf numFmtId="0" fontId="0" fillId="0" borderId="41" xfId="0" applyBorder="1" applyAlignment="1" applyProtection="1">
      <alignment horizontal="center" vertical="center" wrapText="1"/>
      <protection hidden="1"/>
    </xf>
    <xf numFmtId="0" fontId="2" fillId="9" borderId="0" xfId="0" applyFont="1" applyFill="1">
      <alignment vertical="center"/>
    </xf>
    <xf numFmtId="0" fontId="7"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0" xfId="0" applyFont="1" applyFill="1">
      <alignment vertical="center"/>
    </xf>
    <xf numFmtId="0" fontId="29" fillId="9" borderId="0" xfId="0" applyFont="1" applyFill="1">
      <alignment vertical="center"/>
    </xf>
    <xf numFmtId="0" fontId="2" fillId="10" borderId="0" xfId="0" applyFont="1" applyFill="1">
      <alignment vertical="center"/>
    </xf>
    <xf numFmtId="0" fontId="4" fillId="10" borderId="0" xfId="0" applyFont="1" applyFill="1" applyAlignment="1">
      <alignment horizontal="center" vertical="center"/>
    </xf>
    <xf numFmtId="0" fontId="5" fillId="10" borderId="0" xfId="0" applyFont="1" applyFill="1" applyAlignment="1">
      <alignment horizontal="center" vertical="center"/>
    </xf>
    <xf numFmtId="0" fontId="1" fillId="9" borderId="0" xfId="0" applyFont="1" applyFill="1">
      <alignment vertical="center"/>
    </xf>
    <xf numFmtId="0" fontId="14" fillId="0" borderId="0" xfId="0" applyFont="1">
      <alignment vertical="center"/>
    </xf>
    <xf numFmtId="0" fontId="29" fillId="9" borderId="0" xfId="0" applyFont="1" applyFill="1" applyAlignment="1">
      <alignment vertical="center"/>
    </xf>
    <xf numFmtId="0" fontId="32" fillId="9" borderId="0" xfId="0" applyFont="1" applyFill="1" applyAlignment="1">
      <alignment horizontal="center" vertical="center"/>
    </xf>
    <xf numFmtId="0" fontId="7" fillId="0" borderId="17" xfId="0" applyFont="1" applyBorder="1">
      <alignment vertical="center"/>
    </xf>
    <xf numFmtId="0" fontId="2" fillId="0" borderId="0" xfId="0" applyFont="1" applyBorder="1">
      <alignment vertical="center"/>
    </xf>
    <xf numFmtId="178" fontId="31" fillId="0" borderId="7" xfId="0" applyNumberFormat="1" applyFont="1" applyBorder="1" applyAlignment="1" applyProtection="1">
      <alignment vertical="center" shrinkToFit="1"/>
      <protection hidden="1"/>
    </xf>
    <xf numFmtId="0" fontId="16" fillId="0" borderId="1" xfId="0" applyFont="1" applyBorder="1" applyAlignment="1" applyProtection="1">
      <alignment horizontal="center" vertical="center" shrinkToFit="1"/>
      <protection hidden="1"/>
    </xf>
    <xf numFmtId="0" fontId="9" fillId="0" borderId="0" xfId="0" applyFont="1" applyAlignment="1">
      <alignment horizontal="center" vertical="center"/>
    </xf>
    <xf numFmtId="182" fontId="31" fillId="0" borderId="16" xfId="0" applyNumberFormat="1" applyFont="1" applyBorder="1" applyAlignment="1" applyProtection="1">
      <alignment horizontal="right" vertical="center"/>
      <protection hidden="1"/>
    </xf>
    <xf numFmtId="0" fontId="34" fillId="0" borderId="17" xfId="0" applyFont="1" applyBorder="1" applyProtection="1">
      <alignment vertical="center"/>
      <protection hidden="1"/>
    </xf>
    <xf numFmtId="0" fontId="34" fillId="0" borderId="18" xfId="0" applyFont="1" applyBorder="1" applyProtection="1">
      <alignment vertical="center"/>
      <protection hidden="1"/>
    </xf>
    <xf numFmtId="0" fontId="34" fillId="0" borderId="46" xfId="0" applyFont="1" applyBorder="1" applyAlignment="1" applyProtection="1">
      <alignment horizontal="center" vertical="center"/>
      <protection hidden="1"/>
    </xf>
    <xf numFmtId="0" fontId="34" fillId="0" borderId="45" xfId="0" applyFont="1" applyBorder="1" applyAlignment="1" applyProtection="1">
      <alignment horizontal="center" vertical="center"/>
      <protection hidden="1"/>
    </xf>
    <xf numFmtId="0" fontId="34" fillId="0" borderId="36"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0" borderId="20"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21" xfId="0" applyFont="1" applyBorder="1" applyAlignment="1" applyProtection="1">
      <alignment horizontal="center" vertical="center"/>
      <protection hidden="1"/>
    </xf>
    <xf numFmtId="0" fontId="0" fillId="0" borderId="20" xfId="0" applyFont="1" applyBorder="1" applyProtection="1">
      <alignment vertical="center"/>
      <protection hidden="1"/>
    </xf>
    <xf numFmtId="0" fontId="20" fillId="0" borderId="20" xfId="0" applyFont="1" applyBorder="1" applyProtection="1">
      <alignment vertical="center"/>
      <protection hidden="1"/>
    </xf>
    <xf numFmtId="0" fontId="0" fillId="0" borderId="0" xfId="0" applyFont="1" applyAlignment="1" applyProtection="1">
      <alignment horizontal="center" vertical="center" shrinkToFit="1"/>
      <protection hidden="1"/>
    </xf>
    <xf numFmtId="0" fontId="11" fillId="0" borderId="22" xfId="0" applyFont="1" applyBorder="1" applyAlignment="1" applyProtection="1">
      <alignment horizontal="center" vertical="center"/>
      <protection hidden="1"/>
    </xf>
    <xf numFmtId="0" fontId="11" fillId="0" borderId="35" xfId="0" applyFont="1" applyBorder="1" applyAlignment="1" applyProtection="1">
      <alignment horizontal="center" vertical="center"/>
      <protection hidden="1"/>
    </xf>
    <xf numFmtId="0" fontId="11" fillId="0" borderId="20" xfId="0" applyFont="1" applyBorder="1" applyProtection="1">
      <alignment vertical="center"/>
      <protection hidden="1"/>
    </xf>
    <xf numFmtId="0" fontId="11" fillId="0" borderId="0" xfId="0" applyFont="1" applyProtection="1">
      <alignment vertical="center"/>
      <protection hidden="1"/>
    </xf>
    <xf numFmtId="0" fontId="11" fillId="0" borderId="23" xfId="0" applyFont="1" applyBorder="1" applyProtection="1">
      <alignment vertical="center"/>
      <protection hidden="1"/>
    </xf>
    <xf numFmtId="0" fontId="11" fillId="0" borderId="24" xfId="0" applyFont="1" applyBorder="1" applyProtection="1">
      <alignment vertical="center"/>
      <protection hidden="1"/>
    </xf>
    <xf numFmtId="0" fontId="11" fillId="0" borderId="25" xfId="0" applyFont="1" applyBorder="1" applyProtection="1">
      <alignment vertical="center"/>
      <protection hidden="1"/>
    </xf>
    <xf numFmtId="0" fontId="11" fillId="0" borderId="26" xfId="0" applyFont="1" applyBorder="1" applyProtection="1">
      <alignment vertical="center"/>
      <protection hidden="1"/>
    </xf>
    <xf numFmtId="0" fontId="9" fillId="0" borderId="0" xfId="0" applyFont="1" applyBorder="1">
      <alignment vertical="center"/>
    </xf>
    <xf numFmtId="0" fontId="25" fillId="0" borderId="0" xfId="0" applyFont="1">
      <alignment vertical="center"/>
    </xf>
    <xf numFmtId="0" fontId="0" fillId="0" borderId="0" xfId="0" applyFont="1" applyAlignment="1" applyProtection="1">
      <alignment horizontal="center" vertical="center" shrinkToFit="1"/>
      <protection hidden="1"/>
    </xf>
    <xf numFmtId="0" fontId="9" fillId="0" borderId="5" xfId="0" applyFont="1" applyBorder="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9" fillId="0" borderId="5"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184" fontId="20" fillId="0" borderId="0" xfId="0" applyNumberFormat="1" applyFont="1" applyBorder="1" applyAlignment="1" applyProtection="1">
      <alignment horizontal="center" vertical="center"/>
      <protection hidden="1"/>
    </xf>
    <xf numFmtId="184" fontId="20" fillId="0" borderId="21" xfId="0" applyNumberFormat="1" applyFont="1" applyBorder="1" applyProtection="1">
      <alignment vertical="center"/>
      <protection hidden="1"/>
    </xf>
    <xf numFmtId="0" fontId="34" fillId="0" borderId="3" xfId="0" applyFont="1" applyBorder="1" applyProtection="1">
      <alignment vertical="center"/>
      <protection hidden="1"/>
    </xf>
    <xf numFmtId="0" fontId="34" fillId="0" borderId="4" xfId="0" applyFont="1" applyBorder="1" applyProtection="1">
      <alignment vertical="center"/>
      <protection hidden="1"/>
    </xf>
    <xf numFmtId="0" fontId="41" fillId="0" borderId="17" xfId="0" applyFont="1" applyBorder="1" applyAlignment="1" applyProtection="1">
      <alignment horizontal="center" vertical="center"/>
      <protection hidden="1"/>
    </xf>
    <xf numFmtId="0" fontId="41" fillId="0" borderId="5" xfId="0" applyFont="1" applyBorder="1" applyProtection="1">
      <alignment vertical="center"/>
      <protection hidden="1"/>
    </xf>
    <xf numFmtId="0" fontId="41" fillId="0" borderId="0" xfId="0" applyFont="1" applyAlignment="1" applyProtection="1">
      <alignment horizontal="right" vertical="center"/>
      <protection hidden="1"/>
    </xf>
    <xf numFmtId="0" fontId="42" fillId="0" borderId="20" xfId="0" applyFont="1" applyBorder="1" applyProtection="1">
      <alignment vertical="center"/>
      <protection hidden="1"/>
    </xf>
    <xf numFmtId="0" fontId="31" fillId="0" borderId="11" xfId="0" applyFont="1" applyBorder="1" applyAlignment="1" applyProtection="1">
      <alignment horizontal="center" vertical="center"/>
      <protection hidden="1"/>
    </xf>
    <xf numFmtId="0" fontId="31" fillId="0" borderId="13" xfId="0" applyFont="1" applyBorder="1" applyAlignment="1" applyProtection="1">
      <alignment horizontal="center" vertical="center"/>
      <protection hidden="1"/>
    </xf>
    <xf numFmtId="0" fontId="36" fillId="0" borderId="19" xfId="0" applyFont="1" applyBorder="1" applyAlignment="1" applyProtection="1">
      <alignment horizontal="center" vertical="top" shrinkToFit="1"/>
      <protection hidden="1"/>
    </xf>
    <xf numFmtId="0" fontId="31" fillId="0" borderId="12" xfId="0" applyFont="1" applyBorder="1" applyAlignment="1" applyProtection="1">
      <alignment horizontal="right" vertical="center"/>
      <protection hidden="1"/>
    </xf>
    <xf numFmtId="0" fontId="31" fillId="0" borderId="12" xfId="0" applyFont="1" applyBorder="1" applyAlignment="1" applyProtection="1">
      <alignment horizontal="center" vertical="center"/>
      <protection hidden="1"/>
    </xf>
    <xf numFmtId="0" fontId="31" fillId="0" borderId="47" xfId="0" applyFont="1" applyBorder="1" applyAlignment="1" applyProtection="1">
      <alignment horizontal="left" vertical="center" indent="1"/>
      <protection hidden="1"/>
    </xf>
    <xf numFmtId="0" fontId="31" fillId="0" borderId="14" xfId="0" quotePrefix="1" applyFont="1" applyBorder="1" applyAlignment="1" applyProtection="1">
      <alignment horizontal="right" vertical="center"/>
      <protection hidden="1"/>
    </xf>
    <xf numFmtId="0" fontId="31" fillId="0" borderId="15" xfId="0" quotePrefix="1" applyFont="1" applyBorder="1" applyAlignment="1" applyProtection="1">
      <alignment horizontal="right" vertical="center"/>
      <protection hidden="1"/>
    </xf>
    <xf numFmtId="0" fontId="31" fillId="0" borderId="15" xfId="0" applyFont="1" applyBorder="1" applyAlignment="1" applyProtection="1">
      <alignment horizontal="center" vertical="center"/>
      <protection hidden="1"/>
    </xf>
    <xf numFmtId="0" fontId="31" fillId="0" borderId="38" xfId="0" applyFont="1" applyBorder="1" applyAlignment="1" applyProtection="1">
      <alignment horizontal="left" vertical="center" indent="1"/>
      <protection hidden="1"/>
    </xf>
    <xf numFmtId="0" fontId="31" fillId="0" borderId="34" xfId="0" applyFont="1" applyBorder="1" applyAlignment="1" applyProtection="1">
      <alignment vertical="center"/>
      <protection hidden="1"/>
    </xf>
    <xf numFmtId="0" fontId="31" fillId="0" borderId="36" xfId="0" applyFont="1" applyBorder="1" applyAlignment="1" applyProtection="1">
      <alignment vertical="center"/>
      <protection hidden="1"/>
    </xf>
    <xf numFmtId="0" fontId="31" fillId="0" borderId="34" xfId="0" applyFont="1" applyBorder="1" applyAlignment="1" applyProtection="1">
      <alignment horizontal="left" vertical="center"/>
      <protection hidden="1"/>
    </xf>
    <xf numFmtId="0" fontId="31" fillId="0" borderId="34" xfId="0" applyFont="1" applyBorder="1" applyAlignment="1" applyProtection="1">
      <alignment vertical="center" shrinkToFit="1"/>
      <protection hidden="1"/>
    </xf>
    <xf numFmtId="0" fontId="31" fillId="0" borderId="12" xfId="0" applyFont="1" applyFill="1" applyBorder="1" applyAlignment="1" applyProtection="1">
      <alignment horizontal="center" vertical="center"/>
      <protection hidden="1"/>
    </xf>
    <xf numFmtId="0" fontId="34" fillId="0" borderId="17" xfId="0" applyFont="1" applyBorder="1" applyAlignment="1" applyProtection="1">
      <alignment vertical="center"/>
      <protection hidden="1"/>
    </xf>
    <xf numFmtId="0" fontId="2" fillId="0" borderId="30" xfId="0" applyFont="1" applyBorder="1" applyAlignment="1" applyProtection="1">
      <alignment horizontal="center" vertical="center"/>
      <protection hidden="1"/>
    </xf>
    <xf numFmtId="0" fontId="0" fillId="0" borderId="0" xfId="0" applyFont="1">
      <alignment vertical="center"/>
    </xf>
    <xf numFmtId="0" fontId="45" fillId="0" borderId="0" xfId="0" applyFont="1">
      <alignment vertical="center"/>
    </xf>
    <xf numFmtId="0" fontId="42" fillId="0" borderId="0" xfId="0" applyFont="1">
      <alignment vertical="center"/>
    </xf>
    <xf numFmtId="0" fontId="0" fillId="11" borderId="0" xfId="0" applyFill="1">
      <alignment vertical="center"/>
    </xf>
    <xf numFmtId="0" fontId="0" fillId="9" borderId="0" xfId="0" applyFill="1">
      <alignment vertical="center"/>
    </xf>
    <xf numFmtId="0" fontId="47" fillId="12" borderId="0" xfId="0" applyFont="1" applyFill="1">
      <alignment vertical="center"/>
    </xf>
    <xf numFmtId="0" fontId="49" fillId="9" borderId="0" xfId="0" applyFont="1" applyFill="1" applyAlignment="1">
      <alignment horizontal="center" vertical="center"/>
    </xf>
    <xf numFmtId="0" fontId="5" fillId="0" borderId="0" xfId="0" applyFont="1" applyFill="1" applyAlignment="1">
      <alignment vertical="center"/>
    </xf>
    <xf numFmtId="0" fontId="7" fillId="13" borderId="0" xfId="0" applyFont="1" applyFill="1">
      <alignment vertical="center"/>
    </xf>
    <xf numFmtId="0" fontId="50" fillId="0" borderId="0" xfId="0" applyFont="1">
      <alignment vertical="center"/>
    </xf>
    <xf numFmtId="0" fontId="0" fillId="16" borderId="0" xfId="0" applyFill="1">
      <alignment vertical="center"/>
    </xf>
    <xf numFmtId="0" fontId="0" fillId="17" borderId="0" xfId="0" applyFill="1">
      <alignment vertical="center"/>
    </xf>
    <xf numFmtId="0" fontId="22" fillId="2" borderId="0" xfId="0" applyFont="1" applyFill="1" applyAlignment="1">
      <alignment horizontal="center" vertical="center"/>
    </xf>
    <xf numFmtId="0" fontId="30" fillId="9" borderId="0" xfId="0" applyFont="1" applyFill="1" applyBorder="1" applyAlignment="1">
      <alignment horizontal="center" vertical="center"/>
    </xf>
    <xf numFmtId="0" fontId="7" fillId="2" borderId="1" xfId="0" applyFont="1" applyFill="1" applyBorder="1" applyAlignment="1">
      <alignment horizontal="center" vertical="center"/>
    </xf>
    <xf numFmtId="0" fontId="22" fillId="2" borderId="0" xfId="0" applyFont="1" applyFill="1" applyAlignment="1">
      <alignment horizontal="center" vertical="center"/>
    </xf>
    <xf numFmtId="0" fontId="7" fillId="4" borderId="48" xfId="0" applyFont="1" applyFill="1" applyBorder="1" applyAlignment="1" applyProtection="1">
      <alignment horizontal="center" vertical="center"/>
      <protection locked="0"/>
    </xf>
    <xf numFmtId="0" fontId="7" fillId="2" borderId="1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70" xfId="0" applyFont="1" applyFill="1" applyBorder="1" applyAlignment="1">
      <alignment horizontal="center" vertical="center"/>
    </xf>
    <xf numFmtId="0" fontId="25" fillId="0" borderId="0" xfId="0" applyFont="1">
      <alignment vertical="center"/>
    </xf>
    <xf numFmtId="0" fontId="0" fillId="0" borderId="0" xfId="0" applyFont="1" applyAlignment="1" applyProtection="1">
      <alignment horizontal="center" vertical="center" shrinkToFit="1"/>
      <protection hidden="1"/>
    </xf>
    <xf numFmtId="0" fontId="20" fillId="0" borderId="0" xfId="0" applyFont="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0" fillId="0" borderId="39" xfId="0" applyBorder="1" applyAlignment="1" applyProtection="1">
      <alignment horizontal="center" vertical="center" wrapText="1"/>
      <protection hidden="1"/>
    </xf>
    <xf numFmtId="0" fontId="7" fillId="3" borderId="103" xfId="0" applyFont="1" applyFill="1" applyBorder="1" applyAlignment="1" applyProtection="1">
      <alignment horizontal="center" vertical="center"/>
      <protection locked="0"/>
    </xf>
    <xf numFmtId="0" fontId="7" fillId="3" borderId="104" xfId="0" applyFont="1" applyFill="1" applyBorder="1" applyAlignment="1" applyProtection="1">
      <alignment horizontal="center" vertical="center"/>
      <protection locked="0"/>
    </xf>
    <xf numFmtId="0" fontId="7" fillId="3" borderId="105" xfId="0" applyFont="1" applyFill="1" applyBorder="1" applyAlignment="1" applyProtection="1">
      <alignment horizontal="center" vertical="center"/>
      <protection locked="0"/>
    </xf>
    <xf numFmtId="0" fontId="7" fillId="3" borderId="106" xfId="0" applyFont="1" applyFill="1" applyBorder="1" applyAlignment="1" applyProtection="1">
      <alignment horizontal="center" vertical="center"/>
      <protection locked="0"/>
    </xf>
    <xf numFmtId="0" fontId="7" fillId="3" borderId="109" xfId="0" applyFont="1" applyFill="1" applyBorder="1" applyAlignment="1" applyProtection="1">
      <alignment horizontal="center" vertical="center"/>
      <protection locked="0"/>
    </xf>
    <xf numFmtId="0" fontId="7" fillId="3" borderId="110" xfId="0" applyFont="1" applyFill="1" applyBorder="1" applyAlignment="1" applyProtection="1">
      <alignment horizontal="center" vertical="center"/>
      <protection locked="0"/>
    </xf>
    <xf numFmtId="0" fontId="7" fillId="0" borderId="10" xfId="0" applyFont="1" applyBorder="1">
      <alignment vertical="center"/>
    </xf>
    <xf numFmtId="0" fontId="7" fillId="0" borderId="85" xfId="0" applyFont="1" applyBorder="1">
      <alignment vertical="center"/>
    </xf>
    <xf numFmtId="0" fontId="2" fillId="0" borderId="0" xfId="0" applyFont="1" applyBorder="1" applyProtection="1">
      <alignment vertical="center"/>
      <protection hidden="1"/>
    </xf>
    <xf numFmtId="0" fontId="2" fillId="0" borderId="31" xfId="0" applyFont="1" applyBorder="1" applyAlignment="1" applyProtection="1">
      <alignment horizontal="center" vertical="center"/>
      <protection hidden="1"/>
    </xf>
    <xf numFmtId="0" fontId="0" fillId="0" borderId="29" xfId="0" applyFont="1" applyFill="1" applyBorder="1" applyAlignment="1" applyProtection="1">
      <alignment horizontal="center" vertical="center" wrapText="1"/>
      <protection hidden="1"/>
    </xf>
    <xf numFmtId="0" fontId="0" fillId="0" borderId="30" xfId="0" applyBorder="1" applyAlignment="1" applyProtection="1">
      <alignment horizontal="center" vertical="center"/>
      <protection hidden="1"/>
    </xf>
    <xf numFmtId="0" fontId="2" fillId="7" borderId="64" xfId="0" applyFont="1" applyFill="1" applyBorder="1" applyAlignment="1" applyProtection="1">
      <alignment horizontal="center" vertical="center"/>
      <protection hidden="1"/>
    </xf>
    <xf numFmtId="0" fontId="2" fillId="7" borderId="116" xfId="0" applyFont="1" applyFill="1" applyBorder="1" applyAlignment="1" applyProtection="1">
      <alignment horizontal="center" vertical="center"/>
      <protection hidden="1"/>
    </xf>
    <xf numFmtId="0" fontId="18" fillId="0" borderId="118" xfId="0" applyFont="1" applyBorder="1" applyAlignment="1" applyProtection="1">
      <alignment horizontal="center" vertical="center"/>
      <protection hidden="1"/>
    </xf>
    <xf numFmtId="0" fontId="18" fillId="0" borderId="120" xfId="0" applyFont="1" applyBorder="1" applyAlignment="1" applyProtection="1">
      <alignment horizontal="center" vertical="center"/>
      <protection hidden="1"/>
    </xf>
    <xf numFmtId="0" fontId="18" fillId="0" borderId="118" xfId="0" applyFont="1" applyBorder="1" applyAlignment="1" applyProtection="1">
      <alignment horizontal="center" vertical="center"/>
      <protection hidden="1"/>
    </xf>
    <xf numFmtId="0" fontId="18" fillId="0" borderId="120" xfId="0" applyFont="1" applyBorder="1" applyAlignment="1" applyProtection="1">
      <alignment horizontal="center" vertical="center"/>
      <protection hidden="1"/>
    </xf>
    <xf numFmtId="0" fontId="0" fillId="14" borderId="0" xfId="0" applyFont="1" applyFill="1" applyAlignment="1">
      <alignment vertical="center" wrapText="1"/>
    </xf>
    <xf numFmtId="0" fontId="7" fillId="2" borderId="124" xfId="0" applyFont="1" applyFill="1" applyBorder="1" applyAlignment="1">
      <alignment horizontal="center" vertical="center"/>
    </xf>
    <xf numFmtId="0" fontId="7" fillId="2" borderId="125" xfId="0" applyFont="1" applyFill="1" applyBorder="1" applyAlignment="1">
      <alignment horizontal="center" vertical="center"/>
    </xf>
    <xf numFmtId="0" fontId="7" fillId="2" borderId="126" xfId="0" applyFont="1" applyFill="1" applyBorder="1" applyAlignment="1">
      <alignment horizontal="center" vertical="center"/>
    </xf>
    <xf numFmtId="0" fontId="7" fillId="2" borderId="127" xfId="0" applyFont="1" applyFill="1" applyBorder="1" applyAlignment="1">
      <alignment horizontal="center" vertical="center"/>
    </xf>
    <xf numFmtId="0" fontId="7" fillId="2" borderId="119" xfId="0" applyFont="1" applyFill="1" applyBorder="1" applyAlignment="1">
      <alignment horizontal="center" vertical="center"/>
    </xf>
    <xf numFmtId="0" fontId="7" fillId="2" borderId="112" xfId="0" applyFont="1" applyFill="1" applyBorder="1" applyAlignment="1">
      <alignment horizontal="center" vertical="center"/>
    </xf>
    <xf numFmtId="0" fontId="42" fillId="9" borderId="0" xfId="0" applyFont="1" applyFill="1">
      <alignment vertical="center"/>
    </xf>
    <xf numFmtId="0" fontId="2" fillId="0" borderId="0" xfId="0" applyFont="1" applyFill="1">
      <alignment vertical="center"/>
    </xf>
    <xf numFmtId="0" fontId="0" fillId="0" borderId="0" xfId="0" applyFont="1" applyProtection="1">
      <alignment vertical="center"/>
      <protection hidden="1"/>
    </xf>
    <xf numFmtId="0" fontId="25" fillId="0" borderId="0" xfId="0" applyFont="1">
      <alignment vertical="center"/>
    </xf>
    <xf numFmtId="0" fontId="24" fillId="0" borderId="0" xfId="0" applyFont="1" applyAlignment="1" applyProtection="1">
      <alignment horizontal="center" vertical="center"/>
      <protection hidden="1"/>
    </xf>
    <xf numFmtId="0" fontId="6" fillId="9" borderId="133" xfId="0" applyFont="1" applyFill="1" applyBorder="1">
      <alignment vertical="center"/>
    </xf>
    <xf numFmtId="0" fontId="0" fillId="9" borderId="134" xfId="0" applyFill="1" applyBorder="1">
      <alignment vertical="center"/>
    </xf>
    <xf numFmtId="0" fontId="0" fillId="9" borderId="65" xfId="0" applyFill="1" applyBorder="1">
      <alignment vertical="center"/>
    </xf>
    <xf numFmtId="0" fontId="6" fillId="9" borderId="24" xfId="0" applyFont="1" applyFill="1" applyBorder="1">
      <alignment vertical="center"/>
    </xf>
    <xf numFmtId="0" fontId="0" fillId="9" borderId="25" xfId="0" applyFill="1" applyBorder="1">
      <alignment vertical="center"/>
    </xf>
    <xf numFmtId="0" fontId="0" fillId="9" borderId="26" xfId="0" applyFill="1" applyBorder="1">
      <alignment vertical="center"/>
    </xf>
    <xf numFmtId="0" fontId="7" fillId="18" borderId="0" xfId="0" applyFont="1" applyFill="1">
      <alignment vertical="center"/>
    </xf>
    <xf numFmtId="0" fontId="19" fillId="0" borderId="0" xfId="0" applyFont="1" applyAlignment="1" applyProtection="1">
      <alignment horizontal="center" vertical="center"/>
      <protection hidden="1"/>
    </xf>
    <xf numFmtId="184" fontId="20" fillId="0" borderId="0" xfId="0" applyNumberFormat="1" applyFont="1" applyProtection="1">
      <alignment vertical="center"/>
      <protection hidden="1"/>
    </xf>
    <xf numFmtId="0" fontId="41" fillId="0" borderId="20" xfId="0" applyFont="1" applyBorder="1" applyProtection="1">
      <alignment vertical="center"/>
      <protection hidden="1"/>
    </xf>
    <xf numFmtId="0" fontId="41" fillId="0" borderId="0" xfId="0" applyFont="1" applyAlignment="1" applyProtection="1">
      <alignment horizontal="center" vertical="center"/>
      <protection hidden="1"/>
    </xf>
    <xf numFmtId="0" fontId="54" fillId="0" borderId="0" xfId="0" applyFont="1" applyAlignment="1" applyProtection="1">
      <alignment horizontal="right" vertical="center"/>
      <protection hidden="1"/>
    </xf>
    <xf numFmtId="0" fontId="55" fillId="0" borderId="0" xfId="0" applyFont="1" applyAlignment="1" applyProtection="1">
      <alignment horizontal="right" vertical="center"/>
      <protection hidden="1"/>
    </xf>
    <xf numFmtId="0" fontId="55" fillId="0" borderId="0" xfId="0" applyFont="1" applyAlignment="1" applyProtection="1">
      <alignment horizontal="right" vertical="center"/>
      <protection locked="0" hidden="1"/>
    </xf>
    <xf numFmtId="183" fontId="55" fillId="0" borderId="0" xfId="0" applyNumberFormat="1" applyFont="1" applyAlignment="1" applyProtection="1">
      <alignment horizontal="center" vertical="center"/>
      <protection hidden="1"/>
    </xf>
    <xf numFmtId="0" fontId="55" fillId="0" borderId="0" xfId="0" applyFont="1" applyAlignment="1" applyProtection="1">
      <alignment horizontal="center" vertical="center"/>
      <protection locked="0" hidden="1"/>
    </xf>
    <xf numFmtId="184" fontId="55" fillId="0" borderId="0" xfId="0" applyNumberFormat="1" applyFont="1" applyAlignment="1" applyProtection="1">
      <alignment horizontal="center" vertical="center"/>
      <protection hidden="1"/>
    </xf>
    <xf numFmtId="184" fontId="56" fillId="0" borderId="0" xfId="0" applyNumberFormat="1" applyFont="1" applyProtection="1">
      <alignment vertical="center"/>
      <protection locked="0"/>
    </xf>
    <xf numFmtId="184" fontId="20" fillId="0" borderId="0" xfId="0" applyNumberFormat="1"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0" fillId="0" borderId="20" xfId="0" applyBorder="1" applyProtection="1">
      <alignment vertical="center"/>
      <protection hidden="1"/>
    </xf>
    <xf numFmtId="0" fontId="58" fillId="0" borderId="0" xfId="0" applyFont="1" applyAlignment="1">
      <alignment horizontal="center" vertical="center"/>
    </xf>
    <xf numFmtId="0" fontId="58" fillId="0" borderId="0" xfId="0" applyFont="1">
      <alignment vertical="center"/>
    </xf>
    <xf numFmtId="0" fontId="58" fillId="0" borderId="0" xfId="0" applyFont="1" applyAlignment="1" applyProtection="1">
      <alignment horizontal="center" vertical="center"/>
      <protection locked="0"/>
    </xf>
    <xf numFmtId="0" fontId="60" fillId="0" borderId="0" xfId="0" applyFont="1">
      <alignment vertical="center"/>
    </xf>
    <xf numFmtId="0" fontId="6" fillId="9" borderId="0" xfId="0" applyFont="1" applyFill="1">
      <alignment vertical="center"/>
    </xf>
    <xf numFmtId="0" fontId="25" fillId="0" borderId="0" xfId="0" applyFont="1">
      <alignment vertical="center"/>
    </xf>
    <xf numFmtId="0" fontId="24" fillId="0" borderId="0" xfId="0" applyFont="1" applyAlignment="1" applyProtection="1">
      <alignment horizontal="center" vertical="center"/>
      <protection hidden="1"/>
    </xf>
    <xf numFmtId="0" fontId="31" fillId="0" borderId="12" xfId="0" applyFont="1" applyBorder="1" applyAlignment="1" applyProtection="1">
      <alignment horizontal="center" vertical="center"/>
      <protection hidden="1"/>
    </xf>
    <xf numFmtId="0" fontId="31" fillId="0" borderId="15" xfId="0" applyFont="1" applyBorder="1" applyAlignment="1" applyProtection="1">
      <alignment horizontal="center" vertical="center"/>
      <protection hidden="1"/>
    </xf>
    <xf numFmtId="0" fontId="57" fillId="0" borderId="0" xfId="0" applyFont="1">
      <alignment vertical="center"/>
    </xf>
    <xf numFmtId="0" fontId="31" fillId="0" borderId="34" xfId="0" applyFont="1" applyBorder="1" applyAlignment="1" applyProtection="1">
      <alignment vertical="center"/>
      <protection hidden="1"/>
    </xf>
    <xf numFmtId="0" fontId="31" fillId="0" borderId="34" xfId="0" applyFont="1" applyBorder="1" applyAlignment="1" applyProtection="1">
      <alignment horizontal="left" vertical="center"/>
      <protection hidden="1"/>
    </xf>
    <xf numFmtId="0" fontId="2" fillId="0" borderId="114" xfId="0" applyFont="1" applyBorder="1" applyAlignment="1" applyProtection="1">
      <alignment horizontal="center" vertical="center" wrapText="1"/>
      <protection hidden="1"/>
    </xf>
    <xf numFmtId="0" fontId="2" fillId="0" borderId="139" xfId="0" applyFont="1" applyBorder="1" applyAlignment="1" applyProtection="1">
      <alignment horizontal="center" vertical="center" wrapText="1"/>
      <protection hidden="1"/>
    </xf>
    <xf numFmtId="0" fontId="0" fillId="0" borderId="114" xfId="0" applyBorder="1" applyAlignment="1" applyProtection="1">
      <alignment horizontal="center" vertical="center" wrapText="1"/>
      <protection hidden="1"/>
    </xf>
    <xf numFmtId="0" fontId="0" fillId="0" borderId="134" xfId="0" applyBorder="1" applyAlignment="1" applyProtection="1">
      <alignment horizontal="center" vertical="center" wrapText="1"/>
      <protection hidden="1"/>
    </xf>
    <xf numFmtId="0" fontId="0" fillId="0" borderId="115" xfId="0" applyBorder="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2" fillId="7" borderId="138" xfId="0" applyFont="1" applyFill="1" applyBorder="1" applyAlignment="1" applyProtection="1">
      <alignment vertical="center"/>
      <protection hidden="1"/>
    </xf>
    <xf numFmtId="0" fontId="2" fillId="7" borderId="138" xfId="0" applyFont="1" applyFill="1" applyBorder="1" applyAlignment="1" applyProtection="1">
      <alignment horizontal="center" vertical="center"/>
      <protection hidden="1"/>
    </xf>
    <xf numFmtId="0" fontId="2" fillId="0" borderId="113" xfId="0" applyFont="1" applyBorder="1" applyAlignment="1" applyProtection="1">
      <alignment horizontal="center" vertical="center" wrapText="1"/>
      <protection hidden="1"/>
    </xf>
    <xf numFmtId="0" fontId="2" fillId="0" borderId="115" xfId="0" applyFont="1" applyBorder="1" applyAlignment="1" applyProtection="1">
      <alignment horizontal="center" vertical="center" wrapText="1"/>
      <protection hidden="1"/>
    </xf>
    <xf numFmtId="0" fontId="2" fillId="7" borderId="140" xfId="0" applyFont="1" applyFill="1" applyBorder="1" applyAlignment="1" applyProtection="1">
      <alignment vertical="center"/>
      <protection hidden="1"/>
    </xf>
    <xf numFmtId="0" fontId="2" fillId="7" borderId="141" xfId="0" applyFont="1" applyFill="1" applyBorder="1" applyAlignment="1" applyProtection="1">
      <alignment vertical="center" shrinkToFit="1"/>
      <protection hidden="1"/>
    </xf>
    <xf numFmtId="0" fontId="2" fillId="7" borderId="142" xfId="0" applyFont="1" applyFill="1" applyBorder="1" applyAlignment="1" applyProtection="1">
      <alignment vertical="center"/>
      <protection hidden="1"/>
    </xf>
    <xf numFmtId="0" fontId="2" fillId="7" borderId="143" xfId="0" applyFont="1" applyFill="1" applyBorder="1" applyAlignment="1" applyProtection="1">
      <alignment vertical="center"/>
      <protection hidden="1"/>
    </xf>
    <xf numFmtId="0" fontId="2" fillId="7" borderId="144" xfId="0" applyFont="1" applyFill="1" applyBorder="1" applyAlignment="1" applyProtection="1">
      <alignment vertical="center" shrinkToFit="1"/>
      <protection hidden="1"/>
    </xf>
    <xf numFmtId="0" fontId="2" fillId="0" borderId="133" xfId="0" applyFont="1" applyBorder="1" applyAlignment="1" applyProtection="1">
      <alignment horizontal="center" vertical="center" wrapText="1"/>
      <protection hidden="1"/>
    </xf>
    <xf numFmtId="0" fontId="2" fillId="0" borderId="76" xfId="0" applyFont="1" applyBorder="1" applyAlignment="1" applyProtection="1">
      <alignment horizontal="center" vertical="center" wrapText="1"/>
      <protection hidden="1"/>
    </xf>
    <xf numFmtId="0" fontId="2" fillId="7" borderId="141" xfId="0" applyFont="1" applyFill="1" applyBorder="1" applyAlignment="1" applyProtection="1">
      <alignment vertical="center"/>
      <protection hidden="1"/>
    </xf>
    <xf numFmtId="0" fontId="2" fillId="7" borderId="144" xfId="0" applyFont="1" applyFill="1" applyBorder="1" applyAlignment="1" applyProtection="1">
      <alignment vertical="center"/>
      <protection hidden="1"/>
    </xf>
    <xf numFmtId="0" fontId="2" fillId="7" borderId="140" xfId="0" applyFont="1" applyFill="1" applyBorder="1" applyAlignment="1" applyProtection="1">
      <alignment horizontal="center" vertical="center"/>
      <protection hidden="1"/>
    </xf>
    <xf numFmtId="0" fontId="2" fillId="7" borderId="142" xfId="0" applyFont="1" applyFill="1" applyBorder="1" applyAlignment="1" applyProtection="1">
      <alignment horizontal="center" vertical="center"/>
      <protection hidden="1"/>
    </xf>
    <xf numFmtId="0" fontId="2" fillId="7" borderId="143" xfId="0" applyFont="1" applyFill="1" applyBorder="1" applyAlignment="1" applyProtection="1">
      <alignment horizontal="center" vertical="center"/>
      <protection hidden="1"/>
    </xf>
    <xf numFmtId="0" fontId="0" fillId="0" borderId="76" xfId="0" applyBorder="1" applyAlignment="1" applyProtection="1">
      <alignment horizontal="center" vertical="center" wrapText="1"/>
      <protection hidden="1"/>
    </xf>
    <xf numFmtId="0" fontId="2" fillId="8" borderId="30" xfId="0" applyFont="1" applyFill="1" applyBorder="1" applyAlignment="1" applyProtection="1">
      <alignment vertical="center"/>
      <protection hidden="1"/>
    </xf>
    <xf numFmtId="182" fontId="2" fillId="8" borderId="30" xfId="0" applyNumberFormat="1" applyFont="1" applyFill="1" applyBorder="1" applyAlignment="1" applyProtection="1">
      <alignment vertical="center"/>
      <protection hidden="1"/>
    </xf>
    <xf numFmtId="0" fontId="0" fillId="8" borderId="30" xfId="0" applyFill="1" applyBorder="1" applyAlignment="1">
      <alignment vertical="center"/>
    </xf>
    <xf numFmtId="0" fontId="0" fillId="8" borderId="30" xfId="0" applyFill="1" applyBorder="1" applyAlignment="1">
      <alignment vertical="center" shrinkToFit="1"/>
    </xf>
    <xf numFmtId="0" fontId="0" fillId="8" borderId="40" xfId="0" applyFill="1" applyBorder="1" applyAlignment="1">
      <alignment vertical="center" shrinkToFit="1"/>
    </xf>
    <xf numFmtId="0" fontId="0" fillId="7" borderId="140" xfId="0" applyFont="1" applyFill="1" applyBorder="1" applyAlignment="1" applyProtection="1">
      <alignment horizontal="center" vertical="center" wrapText="1"/>
      <protection hidden="1"/>
    </xf>
    <xf numFmtId="177" fontId="2" fillId="7" borderId="138" xfId="0" applyNumberFormat="1" applyFont="1" applyFill="1" applyBorder="1" applyAlignment="1" applyProtection="1">
      <alignment horizontal="center" vertical="center"/>
      <protection hidden="1"/>
    </xf>
    <xf numFmtId="0" fontId="2" fillId="7" borderId="141" xfId="0" applyFont="1" applyFill="1" applyBorder="1" applyAlignment="1" applyProtection="1">
      <alignment horizontal="center" vertical="center"/>
      <protection hidden="1"/>
    </xf>
    <xf numFmtId="177" fontId="2" fillId="7" borderId="143" xfId="0" applyNumberFormat="1" applyFont="1" applyFill="1" applyBorder="1" applyAlignment="1" applyProtection="1">
      <alignment horizontal="center" vertical="center"/>
      <protection hidden="1"/>
    </xf>
    <xf numFmtId="0" fontId="2" fillId="7" borderId="144" xfId="0" applyFont="1" applyFill="1" applyBorder="1" applyAlignment="1" applyProtection="1">
      <alignment horizontal="center" vertical="center"/>
      <protection hidden="1"/>
    </xf>
    <xf numFmtId="0" fontId="2" fillId="7" borderId="146" xfId="0" applyFont="1" applyFill="1" applyBorder="1" applyAlignment="1" applyProtection="1">
      <alignment horizontal="center" vertical="center"/>
      <protection hidden="1"/>
    </xf>
    <xf numFmtId="0" fontId="2" fillId="7" borderId="147" xfId="0" applyFont="1" applyFill="1" applyBorder="1" applyAlignment="1" applyProtection="1">
      <alignment horizontal="center" vertical="center"/>
      <protection hidden="1"/>
    </xf>
    <xf numFmtId="0" fontId="2" fillId="7" borderId="148" xfId="0" applyFont="1" applyFill="1" applyBorder="1" applyAlignment="1" applyProtection="1">
      <alignment horizontal="center" vertical="center"/>
      <protection hidden="1"/>
    </xf>
    <xf numFmtId="0" fontId="2" fillId="7" borderId="145" xfId="0" applyFont="1" applyFill="1" applyBorder="1" applyAlignment="1" applyProtection="1">
      <alignment horizontal="center" vertical="center"/>
      <protection hidden="1"/>
    </xf>
    <xf numFmtId="49" fontId="2" fillId="8" borderId="30" xfId="0" applyNumberFormat="1" applyFont="1" applyFill="1" applyBorder="1" applyAlignment="1" applyProtection="1">
      <alignment vertical="center"/>
      <protection hidden="1"/>
    </xf>
    <xf numFmtId="0" fontId="1" fillId="0" borderId="115" xfId="0" applyFont="1" applyBorder="1" applyAlignment="1" applyProtection="1">
      <alignment horizontal="center" vertical="center" wrapText="1"/>
      <protection hidden="1"/>
    </xf>
    <xf numFmtId="0" fontId="20" fillId="0" borderId="0" xfId="0" applyFont="1" applyAlignment="1" applyProtection="1">
      <alignment vertical="center"/>
      <protection hidden="1"/>
    </xf>
    <xf numFmtId="0" fontId="20" fillId="0" borderId="0" xfId="0" applyFont="1" applyAlignment="1" applyProtection="1">
      <alignment horizontal="left" vertical="center"/>
      <protection hidden="1"/>
    </xf>
    <xf numFmtId="0" fontId="31" fillId="0" borderId="60" xfId="0" applyFont="1" applyBorder="1" applyProtection="1">
      <alignment vertical="center"/>
      <protection hidden="1"/>
    </xf>
    <xf numFmtId="0" fontId="31" fillId="0" borderId="33" xfId="0" applyFont="1" applyBorder="1" applyProtection="1">
      <alignment vertical="center"/>
      <protection hidden="1"/>
    </xf>
    <xf numFmtId="0" fontId="31" fillId="0" borderId="61" xfId="0" applyFont="1" applyBorder="1" applyAlignment="1" applyProtection="1">
      <alignment horizontal="left" vertical="center" indent="1"/>
      <protection hidden="1"/>
    </xf>
    <xf numFmtId="0" fontId="55" fillId="0" borderId="0" xfId="0" applyFont="1" applyAlignment="1" applyProtection="1">
      <alignment vertical="center"/>
      <protection hidden="1"/>
    </xf>
    <xf numFmtId="0" fontId="6" fillId="0" borderId="0" xfId="0" applyFont="1">
      <alignment vertical="center"/>
    </xf>
    <xf numFmtId="0" fontId="44" fillId="0" borderId="0" xfId="0" applyFont="1">
      <alignment vertical="center"/>
    </xf>
    <xf numFmtId="0" fontId="0" fillId="0" borderId="0" xfId="0" applyAlignment="1">
      <alignment vertical="center"/>
    </xf>
    <xf numFmtId="0" fontId="67" fillId="0" borderId="0" xfId="0" applyFont="1" applyAlignment="1" applyProtection="1">
      <alignment horizontal="right" vertical="center"/>
      <protection hidden="1"/>
    </xf>
    <xf numFmtId="0" fontId="67" fillId="0" borderId="17" xfId="0" applyFont="1" applyBorder="1" applyAlignment="1" applyProtection="1">
      <alignment horizontal="center" vertical="center"/>
      <protection hidden="1"/>
    </xf>
    <xf numFmtId="0" fontId="68" fillId="0" borderId="0" xfId="0" applyFont="1">
      <alignment vertical="center"/>
    </xf>
    <xf numFmtId="0" fontId="69" fillId="0" borderId="0" xfId="0" applyFont="1">
      <alignment vertical="center"/>
    </xf>
    <xf numFmtId="0" fontId="70" fillId="0" borderId="0" xfId="0" applyFont="1" applyAlignment="1">
      <alignment horizontal="center" vertical="center"/>
    </xf>
    <xf numFmtId="0" fontId="70" fillId="0" borderId="0" xfId="0" applyFont="1">
      <alignment vertical="center"/>
    </xf>
    <xf numFmtId="0" fontId="7" fillId="2" borderId="18" xfId="0" applyFont="1" applyFill="1" applyBorder="1" applyAlignment="1">
      <alignment horizontal="center" vertical="center"/>
    </xf>
    <xf numFmtId="0" fontId="7" fillId="2" borderId="9" xfId="0" applyFont="1" applyFill="1" applyBorder="1" applyAlignment="1">
      <alignment horizontal="center" vertical="center"/>
    </xf>
    <xf numFmtId="0" fontId="31" fillId="0" borderId="34" xfId="0" applyFont="1" applyBorder="1" applyAlignment="1" applyProtection="1">
      <alignment vertical="center"/>
      <protection hidden="1"/>
    </xf>
    <xf numFmtId="0" fontId="7" fillId="2" borderId="6" xfId="0" applyFont="1" applyFill="1" applyBorder="1" applyAlignment="1">
      <alignment horizontal="center" vertical="center"/>
    </xf>
    <xf numFmtId="0" fontId="7" fillId="2" borderId="81" xfId="0" applyFont="1" applyFill="1" applyBorder="1" applyAlignment="1">
      <alignment horizontal="center" vertical="center"/>
    </xf>
    <xf numFmtId="0" fontId="7" fillId="4" borderId="149" xfId="0" applyFont="1" applyFill="1" applyBorder="1" applyAlignment="1" applyProtection="1">
      <alignment horizontal="center" vertical="center"/>
      <protection locked="0"/>
    </xf>
    <xf numFmtId="0" fontId="7" fillId="4" borderId="141" xfId="0" applyFont="1" applyFill="1" applyBorder="1" applyAlignment="1" applyProtection="1">
      <alignment horizontal="center" vertical="center"/>
      <protection locked="0"/>
    </xf>
    <xf numFmtId="0" fontId="7" fillId="2" borderId="152" xfId="0" applyFont="1" applyFill="1" applyBorder="1" applyAlignment="1">
      <alignment horizontal="center" vertical="center"/>
    </xf>
    <xf numFmtId="0" fontId="7" fillId="4" borderId="161"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5" fillId="0" borderId="0" xfId="0" applyFont="1" applyFill="1" applyAlignment="1">
      <alignment horizontal="center" vertical="center"/>
    </xf>
    <xf numFmtId="0" fontId="7" fillId="2" borderId="63" xfId="0" applyFont="1" applyFill="1" applyBorder="1" applyAlignment="1">
      <alignment horizontal="left" vertical="center"/>
    </xf>
    <xf numFmtId="0" fontId="7" fillId="2" borderId="100" xfId="0" applyFont="1" applyFill="1" applyBorder="1" applyAlignment="1">
      <alignment horizontal="left" vertical="center"/>
    </xf>
    <xf numFmtId="0" fontId="7" fillId="2" borderId="55" xfId="0" applyFont="1" applyFill="1" applyBorder="1" applyAlignment="1">
      <alignment horizontal="left" vertical="center"/>
    </xf>
    <xf numFmtId="0" fontId="66" fillId="0" borderId="0" xfId="0" applyFont="1" applyFill="1" applyAlignment="1">
      <alignment horizontal="center" vertical="center" wrapText="1"/>
    </xf>
    <xf numFmtId="0" fontId="7" fillId="2" borderId="52" xfId="0" applyFont="1" applyFill="1" applyBorder="1" applyAlignment="1">
      <alignment horizontal="left" vertical="center"/>
    </xf>
    <xf numFmtId="0" fontId="7" fillId="2" borderId="60" xfId="0" applyFont="1" applyFill="1" applyBorder="1" applyAlignment="1">
      <alignment horizontal="left" vertical="center"/>
    </xf>
    <xf numFmtId="0" fontId="7" fillId="2" borderId="33" xfId="0" applyFont="1" applyFill="1" applyBorder="1" applyAlignment="1">
      <alignment horizontal="left" vertical="center"/>
    </xf>
    <xf numFmtId="0" fontId="7" fillId="2" borderId="61" xfId="0" applyFont="1" applyFill="1" applyBorder="1" applyAlignment="1">
      <alignment horizontal="left" vertical="center"/>
    </xf>
    <xf numFmtId="0" fontId="7" fillId="2" borderId="52" xfId="0" applyFont="1" applyFill="1" applyBorder="1">
      <alignment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7" fillId="2" borderId="38" xfId="0" applyFont="1" applyFill="1" applyBorder="1" applyAlignment="1">
      <alignment horizontal="left" vertical="center"/>
    </xf>
    <xf numFmtId="0" fontId="7" fillId="0" borderId="101" xfId="0" applyFont="1" applyBorder="1" applyAlignment="1" applyProtection="1">
      <alignment horizontal="center" vertical="center"/>
      <protection locked="0"/>
    </xf>
    <xf numFmtId="0" fontId="7" fillId="0" borderId="102" xfId="0" applyFont="1" applyBorder="1" applyAlignment="1" applyProtection="1">
      <alignment horizontal="center" vertical="center"/>
      <protection locked="0"/>
    </xf>
    <xf numFmtId="0" fontId="7" fillId="7" borderId="149" xfId="0" applyFont="1" applyFill="1" applyBorder="1" applyAlignment="1">
      <alignment horizontal="center" vertical="center" wrapText="1"/>
    </xf>
    <xf numFmtId="0" fontId="7" fillId="7" borderId="150" xfId="0" applyFont="1" applyFill="1" applyBorder="1" applyAlignment="1">
      <alignment horizontal="center" vertical="center" wrapText="1"/>
    </xf>
    <xf numFmtId="0" fontId="7" fillId="7" borderId="135" xfId="0" applyFont="1" applyFill="1" applyBorder="1" applyAlignment="1" applyProtection="1">
      <alignment horizontal="center" vertical="center"/>
      <protection locked="0"/>
    </xf>
    <xf numFmtId="0" fontId="7" fillId="7" borderId="136" xfId="0" applyFont="1" applyFill="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2" borderId="64" xfId="0" applyFont="1" applyFill="1" applyBorder="1">
      <alignment vertical="center"/>
    </xf>
    <xf numFmtId="0" fontId="7" fillId="7" borderId="65" xfId="0" applyFont="1" applyFill="1" applyBorder="1" applyAlignment="1">
      <alignment horizontal="center" vertical="center" wrapText="1"/>
    </xf>
    <xf numFmtId="0" fontId="7" fillId="7" borderId="45" xfId="0" applyFont="1" applyFill="1" applyBorder="1" applyAlignment="1">
      <alignment horizontal="center" vertical="center"/>
    </xf>
    <xf numFmtId="0" fontId="7" fillId="3" borderId="54" xfId="0" applyFont="1" applyFill="1" applyBorder="1" applyAlignment="1" applyProtection="1">
      <alignment horizontal="center" vertical="center" wrapText="1"/>
      <protection locked="0"/>
    </xf>
    <xf numFmtId="0" fontId="7" fillId="3" borderId="100" xfId="0" applyFont="1" applyFill="1" applyBorder="1" applyAlignment="1" applyProtection="1">
      <alignment horizontal="center" vertical="center" wrapText="1"/>
      <protection locked="0"/>
    </xf>
    <xf numFmtId="0" fontId="7" fillId="3" borderId="55" xfId="0" applyFont="1" applyFill="1" applyBorder="1" applyAlignment="1" applyProtection="1">
      <alignment horizontal="center" vertical="center" wrapText="1"/>
      <protection locked="0"/>
    </xf>
    <xf numFmtId="0" fontId="7" fillId="2" borderId="57" xfId="0" applyFont="1" applyFill="1" applyBorder="1" applyAlignment="1">
      <alignment horizontal="left" vertical="center"/>
    </xf>
    <xf numFmtId="0" fontId="7" fillId="2" borderId="58" xfId="0" applyFont="1" applyFill="1" applyBorder="1" applyAlignment="1">
      <alignment horizontal="left" vertical="center"/>
    </xf>
    <xf numFmtId="0" fontId="7" fillId="2" borderId="12" xfId="0" applyFont="1" applyFill="1" applyBorder="1" applyAlignment="1">
      <alignment horizontal="left" vertical="center"/>
    </xf>
    <xf numFmtId="0" fontId="7" fillId="2" borderId="47" xfId="0" applyFont="1" applyFill="1" applyBorder="1" applyAlignment="1">
      <alignment horizontal="left" vertical="center"/>
    </xf>
    <xf numFmtId="0" fontId="7" fillId="3" borderId="59"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47" xfId="0" applyFont="1" applyFill="1" applyBorder="1" applyAlignment="1" applyProtection="1">
      <alignment horizontal="center" vertical="center" wrapText="1"/>
      <protection locked="0"/>
    </xf>
    <xf numFmtId="0" fontId="7" fillId="3" borderId="39"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7" fillId="3" borderId="51" xfId="0" applyFont="1" applyFill="1" applyBorder="1" applyAlignment="1" applyProtection="1">
      <alignment horizontal="center" vertical="center"/>
      <protection locked="0"/>
    </xf>
    <xf numFmtId="0" fontId="0" fillId="15" borderId="0" xfId="0" applyFont="1" applyFill="1" applyAlignment="1">
      <alignment horizontal="center" vertical="center" wrapText="1"/>
    </xf>
    <xf numFmtId="0" fontId="7" fillId="0" borderId="59"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107" xfId="0" applyFont="1" applyBorder="1" applyAlignment="1" applyProtection="1">
      <alignment horizontal="center" vertical="center"/>
      <protection locked="0"/>
    </xf>
    <xf numFmtId="0" fontId="7" fillId="0" borderId="108" xfId="0" applyFont="1" applyBorder="1" applyAlignment="1" applyProtection="1">
      <alignment horizontal="center" vertical="center"/>
      <protection locked="0"/>
    </xf>
    <xf numFmtId="0" fontId="0" fillId="14" borderId="0" xfId="0" applyFont="1" applyFill="1" applyAlignment="1">
      <alignment horizontal="center" vertical="center" wrapText="1"/>
    </xf>
    <xf numFmtId="0" fontId="7" fillId="2" borderId="122" xfId="0" applyFont="1" applyFill="1" applyBorder="1" applyAlignment="1">
      <alignment horizontal="center" vertical="center"/>
    </xf>
    <xf numFmtId="0" fontId="7" fillId="2" borderId="123" xfId="0" applyFont="1" applyFill="1" applyBorder="1" applyAlignment="1">
      <alignment horizontal="center" vertical="center"/>
    </xf>
    <xf numFmtId="0" fontId="7" fillId="0" borderId="0" xfId="0" applyFont="1" applyFill="1" applyAlignment="1">
      <alignment horizontal="center" vertical="center"/>
    </xf>
    <xf numFmtId="0" fontId="7" fillId="3" borderId="37"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38" xfId="0" applyFont="1" applyFill="1" applyBorder="1" applyAlignment="1" applyProtection="1">
      <alignment horizontal="center" vertical="center" wrapText="1"/>
      <protection locked="0"/>
    </xf>
    <xf numFmtId="0" fontId="7" fillId="18" borderId="39" xfId="0" applyFont="1" applyFill="1" applyBorder="1" applyAlignment="1">
      <alignment horizontal="center" vertical="center"/>
    </xf>
    <xf numFmtId="0" fontId="7" fillId="18" borderId="42" xfId="0" applyFont="1" applyFill="1" applyBorder="1" applyAlignment="1">
      <alignment horizontal="center" vertical="center"/>
    </xf>
    <xf numFmtId="0" fontId="7" fillId="18" borderId="51" xfId="0" applyFont="1" applyFill="1" applyBorder="1" applyAlignment="1">
      <alignment horizontal="center" vertical="center"/>
    </xf>
    <xf numFmtId="0" fontId="7" fillId="3" borderId="24"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7" fillId="2" borderId="57" xfId="0" applyFont="1" applyFill="1" applyBorder="1">
      <alignment vertical="center"/>
    </xf>
    <xf numFmtId="0" fontId="7" fillId="7" borderId="50" xfId="0" applyFont="1" applyFill="1" applyBorder="1" applyAlignment="1">
      <alignment horizontal="center" vertical="center" wrapText="1"/>
    </xf>
    <xf numFmtId="0" fontId="7" fillId="7" borderId="137" xfId="0" applyFont="1" applyFill="1" applyBorder="1" applyAlignment="1" applyProtection="1">
      <alignment horizontal="center" vertical="center"/>
      <protection locked="0"/>
    </xf>
    <xf numFmtId="0" fontId="7" fillId="2" borderId="39"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51" xfId="0" applyFont="1" applyFill="1" applyBorder="1" applyAlignment="1">
      <alignment horizontal="center" vertical="center"/>
    </xf>
    <xf numFmtId="177" fontId="7" fillId="3" borderId="39" xfId="0" applyNumberFormat="1" applyFont="1" applyFill="1" applyBorder="1" applyAlignment="1" applyProtection="1">
      <alignment horizontal="center" vertical="center"/>
      <protection locked="0"/>
    </xf>
    <xf numFmtId="177" fontId="7" fillId="3" borderId="42" xfId="0" applyNumberFormat="1" applyFont="1" applyFill="1" applyBorder="1" applyAlignment="1" applyProtection="1">
      <alignment horizontal="center" vertical="center"/>
      <protection locked="0"/>
    </xf>
    <xf numFmtId="177" fontId="7" fillId="3" borderId="51" xfId="0" applyNumberFormat="1" applyFont="1" applyFill="1" applyBorder="1" applyAlignment="1" applyProtection="1">
      <alignment horizontal="center" vertical="center"/>
      <protection locked="0"/>
    </xf>
    <xf numFmtId="0" fontId="1" fillId="2" borderId="39"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51" xfId="0" applyFont="1" applyFill="1" applyBorder="1" applyAlignment="1">
      <alignment horizontal="center" vertical="center"/>
    </xf>
    <xf numFmtId="0" fontId="1" fillId="9" borderId="39" xfId="0" applyFont="1" applyFill="1" applyBorder="1" applyAlignment="1">
      <alignment horizontal="center" vertical="center"/>
    </xf>
    <xf numFmtId="0" fontId="1" fillId="9" borderId="42" xfId="0" applyFont="1" applyFill="1" applyBorder="1" applyAlignment="1">
      <alignment horizontal="center" vertical="center"/>
    </xf>
    <xf numFmtId="0" fontId="1" fillId="9" borderId="51" xfId="0" applyFont="1" applyFill="1" applyBorder="1" applyAlignment="1">
      <alignment horizontal="center" vertical="center"/>
    </xf>
    <xf numFmtId="0" fontId="7" fillId="3" borderId="67"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68"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protection locked="0"/>
    </xf>
    <xf numFmtId="0" fontId="7" fillId="3" borderId="36" xfId="0" applyFont="1" applyFill="1" applyBorder="1" applyAlignment="1" applyProtection="1">
      <alignment horizontal="center" vertical="center"/>
      <protection locked="0"/>
    </xf>
    <xf numFmtId="0" fontId="7" fillId="2" borderId="6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152" xfId="0" applyFont="1" applyFill="1" applyBorder="1" applyAlignment="1">
      <alignment horizontal="center" vertical="center"/>
    </xf>
    <xf numFmtId="0" fontId="7" fillId="4" borderId="152" xfId="0" applyFont="1" applyFill="1" applyBorder="1" applyAlignment="1" applyProtection="1">
      <alignment horizontal="center" vertical="center"/>
      <protection locked="0"/>
    </xf>
    <xf numFmtId="0" fontId="7" fillId="4" borderId="153" xfId="0" applyFont="1" applyFill="1" applyBorder="1" applyAlignment="1" applyProtection="1">
      <alignment horizontal="center" vertical="center"/>
      <protection locked="0"/>
    </xf>
    <xf numFmtId="0" fontId="7" fillId="4" borderId="141" xfId="0" applyFont="1" applyFill="1" applyBorder="1" applyAlignment="1" applyProtection="1">
      <alignment horizontal="center" vertical="center"/>
      <protection locked="0"/>
    </xf>
    <xf numFmtId="49" fontId="7" fillId="4" borderId="152" xfId="0" applyNumberFormat="1" applyFont="1" applyFill="1" applyBorder="1" applyAlignment="1" applyProtection="1">
      <alignment horizontal="center" vertical="center"/>
      <protection locked="0"/>
    </xf>
    <xf numFmtId="49" fontId="7" fillId="4" borderId="153" xfId="0" applyNumberFormat="1" applyFont="1" applyFill="1" applyBorder="1" applyAlignment="1" applyProtection="1">
      <alignment horizontal="center" vertical="center"/>
      <protection locked="0"/>
    </xf>
    <xf numFmtId="49" fontId="7" fillId="4" borderId="141" xfId="0" applyNumberFormat="1" applyFont="1" applyFill="1" applyBorder="1" applyAlignment="1" applyProtection="1">
      <alignment horizontal="center" vertical="center"/>
      <protection locked="0"/>
    </xf>
    <xf numFmtId="0" fontId="62" fillId="9" borderId="90" xfId="1" applyFont="1" applyFill="1" applyBorder="1" applyAlignment="1">
      <alignment horizontal="center" vertical="center" wrapText="1"/>
    </xf>
    <xf numFmtId="0" fontId="62" fillId="9" borderId="91" xfId="1" applyFont="1" applyFill="1" applyBorder="1" applyAlignment="1">
      <alignment horizontal="center" vertical="center" wrapText="1"/>
    </xf>
    <xf numFmtId="0" fontId="62" fillId="9" borderId="92" xfId="1" applyFont="1" applyFill="1" applyBorder="1" applyAlignment="1">
      <alignment horizontal="center" vertical="center" wrapText="1"/>
    </xf>
    <xf numFmtId="0" fontId="7" fillId="2" borderId="57"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69"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53" xfId="0" applyFont="1" applyFill="1" applyBorder="1" applyAlignment="1">
      <alignment horizontal="center" vertical="center"/>
    </xf>
    <xf numFmtId="0" fontId="7" fillId="2" borderId="154" xfId="0" applyFont="1" applyFill="1" applyBorder="1" applyAlignment="1">
      <alignment horizontal="center" vertical="center"/>
    </xf>
    <xf numFmtId="0" fontId="7" fillId="2" borderId="155" xfId="0" applyFont="1" applyFill="1" applyBorder="1" applyAlignment="1">
      <alignment horizontal="center" vertical="center"/>
    </xf>
    <xf numFmtId="49" fontId="7" fillId="4" borderId="154" xfId="0" applyNumberFormat="1" applyFont="1" applyFill="1" applyBorder="1" applyAlignment="1" applyProtection="1">
      <alignment horizontal="center" vertical="center"/>
      <protection locked="0"/>
    </xf>
    <xf numFmtId="49" fontId="7" fillId="4" borderId="36" xfId="0" applyNumberFormat="1" applyFont="1" applyFill="1" applyBorder="1" applyAlignment="1" applyProtection="1">
      <alignment horizontal="center" vertical="center"/>
      <protection locked="0"/>
    </xf>
    <xf numFmtId="0" fontId="7" fillId="4" borderId="155"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7" fillId="4" borderId="29" xfId="0" applyFont="1" applyFill="1" applyBorder="1" applyAlignment="1" applyProtection="1">
      <alignment horizontal="center" vertical="center"/>
      <protection locked="0"/>
    </xf>
    <xf numFmtId="0" fontId="7" fillId="2" borderId="39" xfId="0" applyFont="1" applyFill="1" applyBorder="1" applyAlignment="1">
      <alignment horizontal="center" vertical="center" wrapText="1"/>
    </xf>
    <xf numFmtId="0" fontId="7" fillId="2" borderId="29" xfId="0" applyFont="1" applyFill="1" applyBorder="1" applyAlignment="1">
      <alignment horizontal="center" vertical="center"/>
    </xf>
    <xf numFmtId="0" fontId="30" fillId="9" borderId="0" xfId="0" applyFont="1" applyFill="1" applyBorder="1" applyAlignment="1">
      <alignment horizontal="center" vertical="center"/>
    </xf>
    <xf numFmtId="0" fontId="21" fillId="2" borderId="0" xfId="0" applyFont="1" applyFill="1" applyAlignment="1">
      <alignment horizontal="center" vertical="center"/>
    </xf>
    <xf numFmtId="0" fontId="6" fillId="5" borderId="73" xfId="0" applyFont="1" applyFill="1" applyBorder="1" applyAlignment="1">
      <alignment horizontal="right" vertical="center"/>
    </xf>
    <xf numFmtId="0" fontId="6" fillId="5" borderId="74" xfId="0" applyFont="1" applyFill="1" applyBorder="1" applyAlignment="1">
      <alignment horizontal="right" vertical="center"/>
    </xf>
    <xf numFmtId="0" fontId="6" fillId="5" borderId="75" xfId="0" applyFont="1" applyFill="1" applyBorder="1" applyAlignment="1">
      <alignment horizontal="right" vertical="center"/>
    </xf>
    <xf numFmtId="0" fontId="7" fillId="2" borderId="64" xfId="0" applyFont="1" applyFill="1" applyBorder="1" applyAlignment="1">
      <alignment horizontal="center" vertical="center"/>
    </xf>
    <xf numFmtId="0" fontId="7" fillId="2" borderId="32" xfId="0" applyFont="1" applyFill="1" applyBorder="1" applyAlignment="1">
      <alignment horizontal="center" vertical="center"/>
    </xf>
    <xf numFmtId="0" fontId="7" fillId="3" borderId="32" xfId="0" applyFont="1" applyFill="1" applyBorder="1" applyAlignment="1" applyProtection="1">
      <alignment horizontal="center" vertical="center"/>
      <protection locked="0"/>
    </xf>
    <xf numFmtId="0" fontId="7" fillId="3" borderId="87" xfId="0" applyFont="1" applyFill="1" applyBorder="1" applyAlignment="1" applyProtection="1">
      <alignment horizontal="center" vertical="center"/>
      <protection locked="0"/>
    </xf>
    <xf numFmtId="0" fontId="7" fillId="3" borderId="76" xfId="0" applyFont="1" applyFill="1" applyBorder="1" applyAlignment="1" applyProtection="1">
      <alignment horizontal="center" vertical="center"/>
      <protection locked="0"/>
    </xf>
    <xf numFmtId="0" fontId="7" fillId="2" borderId="140" xfId="0" applyFont="1" applyFill="1" applyBorder="1" applyAlignment="1">
      <alignment horizontal="center" vertical="center"/>
    </xf>
    <xf numFmtId="0" fontId="22" fillId="2" borderId="0" xfId="0" applyFont="1" applyFill="1" applyAlignment="1">
      <alignment horizontal="center" vertical="center"/>
    </xf>
    <xf numFmtId="0" fontId="6" fillId="5" borderId="77" xfId="0" applyFont="1" applyFill="1" applyBorder="1">
      <alignment vertical="center"/>
    </xf>
    <xf numFmtId="0" fontId="6" fillId="5" borderId="78" xfId="0" applyFont="1" applyFill="1" applyBorder="1">
      <alignment vertical="center"/>
    </xf>
    <xf numFmtId="0" fontId="6" fillId="5" borderId="79" xfId="0" applyFont="1" applyFill="1" applyBorder="1">
      <alignment vertical="center"/>
    </xf>
    <xf numFmtId="0" fontId="6" fillId="5" borderId="71" xfId="0" applyFont="1" applyFill="1" applyBorder="1">
      <alignment vertical="center"/>
    </xf>
    <xf numFmtId="0" fontId="6" fillId="5" borderId="0" xfId="0" applyFont="1" applyFill="1">
      <alignment vertical="center"/>
    </xf>
    <xf numFmtId="0" fontId="6" fillId="5" borderId="72" xfId="0" applyFont="1" applyFill="1" applyBorder="1">
      <alignment vertical="center"/>
    </xf>
    <xf numFmtId="0" fontId="61" fillId="5" borderId="71" xfId="0" applyFont="1" applyFill="1" applyBorder="1">
      <alignment vertical="center"/>
    </xf>
    <xf numFmtId="0" fontId="61" fillId="5" borderId="0" xfId="0" applyFont="1" applyFill="1">
      <alignment vertical="center"/>
    </xf>
    <xf numFmtId="0" fontId="61" fillId="5" borderId="72" xfId="0" applyFont="1" applyFill="1" applyBorder="1">
      <alignment vertical="center"/>
    </xf>
    <xf numFmtId="176" fontId="7" fillId="2" borderId="152" xfId="0" applyNumberFormat="1" applyFont="1" applyFill="1" applyBorder="1" applyAlignment="1">
      <alignment horizontal="center" vertical="center"/>
    </xf>
    <xf numFmtId="176" fontId="7" fillId="2" borderId="153" xfId="0" applyNumberFormat="1" applyFont="1" applyFill="1" applyBorder="1" applyAlignment="1">
      <alignment horizontal="center" vertical="center"/>
    </xf>
    <xf numFmtId="176" fontId="7" fillId="2" borderId="141" xfId="0" applyNumberFormat="1" applyFont="1" applyFill="1" applyBorder="1" applyAlignment="1">
      <alignment horizontal="center" vertical="center"/>
    </xf>
    <xf numFmtId="0" fontId="44" fillId="5" borderId="71" xfId="0" applyFont="1" applyFill="1" applyBorder="1">
      <alignment vertical="center"/>
    </xf>
    <xf numFmtId="0" fontId="44" fillId="5" borderId="0" xfId="0" applyFont="1" applyFill="1">
      <alignment vertical="center"/>
    </xf>
    <xf numFmtId="0" fontId="44" fillId="5" borderId="72" xfId="0" applyFont="1" applyFill="1" applyBorder="1">
      <alignment vertical="center"/>
    </xf>
    <xf numFmtId="0" fontId="7" fillId="18" borderId="152" xfId="0" applyFont="1" applyFill="1" applyBorder="1" applyAlignment="1" applyProtection="1">
      <alignment horizontal="center" vertical="center"/>
      <protection locked="0"/>
    </xf>
    <xf numFmtId="0" fontId="7" fillId="18" borderId="153" xfId="0" applyFont="1" applyFill="1" applyBorder="1" applyAlignment="1" applyProtection="1">
      <alignment horizontal="center" vertical="center"/>
      <protection locked="0"/>
    </xf>
    <xf numFmtId="0" fontId="7" fillId="18" borderId="141" xfId="0" applyFont="1" applyFill="1" applyBorder="1" applyAlignment="1" applyProtection="1">
      <alignment horizontal="center" vertical="center"/>
      <protection locked="0"/>
    </xf>
    <xf numFmtId="0" fontId="7" fillId="0" borderId="152" xfId="0" applyFont="1" applyBorder="1" applyAlignment="1" applyProtection="1">
      <alignment horizontal="center" vertical="center"/>
      <protection locked="0"/>
    </xf>
    <xf numFmtId="0" fontId="7" fillId="0" borderId="153" xfId="0" applyFont="1" applyBorder="1" applyAlignment="1" applyProtection="1">
      <alignment horizontal="center" vertical="center"/>
      <protection locked="0"/>
    </xf>
    <xf numFmtId="0" fontId="7" fillId="0" borderId="141" xfId="0" applyFont="1" applyBorder="1" applyAlignment="1" applyProtection="1">
      <alignment horizontal="center" vertical="center"/>
      <protection locked="0"/>
    </xf>
    <xf numFmtId="0" fontId="7" fillId="0" borderId="152" xfId="0" applyFont="1" applyBorder="1" applyAlignment="1" applyProtection="1">
      <alignment horizontal="center" vertical="center" shrinkToFit="1"/>
      <protection locked="0"/>
    </xf>
    <xf numFmtId="0" fontId="7" fillId="0" borderId="153" xfId="0" applyFont="1" applyBorder="1" applyAlignment="1" applyProtection="1">
      <alignment horizontal="center" vertical="center" shrinkToFit="1"/>
      <protection locked="0"/>
    </xf>
    <xf numFmtId="0" fontId="7" fillId="0" borderId="141" xfId="0" applyFont="1" applyBorder="1" applyAlignment="1" applyProtection="1">
      <alignment horizontal="center" vertical="center" shrinkToFit="1"/>
      <protection locked="0"/>
    </xf>
    <xf numFmtId="0" fontId="44" fillId="13" borderId="0" xfId="0" applyFont="1" applyFill="1" applyAlignment="1">
      <alignment horizontal="center" vertical="center" wrapText="1"/>
    </xf>
    <xf numFmtId="0" fontId="44" fillId="14" borderId="0" xfId="0" applyFont="1" applyFill="1" applyAlignment="1">
      <alignment horizontal="center" vertical="center" wrapText="1"/>
    </xf>
    <xf numFmtId="0" fontId="7" fillId="3" borderId="39" xfId="0" applyNumberFormat="1" applyFont="1" applyFill="1" applyBorder="1" applyAlignment="1" applyProtection="1">
      <alignment horizontal="center" vertical="center"/>
      <protection locked="0"/>
    </xf>
    <xf numFmtId="0" fontId="7" fillId="3" borderId="42" xfId="0" applyNumberFormat="1" applyFont="1" applyFill="1" applyBorder="1" applyAlignment="1" applyProtection="1">
      <alignment horizontal="center" vertical="center"/>
      <protection locked="0"/>
    </xf>
    <xf numFmtId="0" fontId="7" fillId="3" borderId="51" xfId="0" applyNumberFormat="1" applyFont="1" applyFill="1" applyBorder="1" applyAlignment="1" applyProtection="1">
      <alignment horizontal="center" vertical="center"/>
      <protection locked="0"/>
    </xf>
    <xf numFmtId="0" fontId="7" fillId="3" borderId="39" xfId="0"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2" borderId="117" xfId="0" applyFont="1" applyFill="1" applyBorder="1" applyAlignment="1">
      <alignment horizontal="center" vertical="center"/>
    </xf>
    <xf numFmtId="0" fontId="7" fillId="2" borderId="111" xfId="0" applyFont="1" applyFill="1" applyBorder="1" applyAlignment="1">
      <alignment horizontal="center" vertical="center"/>
    </xf>
    <xf numFmtId="0" fontId="7" fillId="2" borderId="128" xfId="0" applyFont="1" applyFill="1" applyBorder="1" applyAlignment="1">
      <alignment horizontal="center" vertical="center"/>
    </xf>
    <xf numFmtId="0" fontId="7" fillId="2" borderId="129" xfId="0" applyFont="1" applyFill="1" applyBorder="1" applyAlignment="1">
      <alignment horizontal="center" vertical="center"/>
    </xf>
    <xf numFmtId="0" fontId="7" fillId="7" borderId="46" xfId="0" applyFont="1" applyFill="1" applyBorder="1" applyAlignment="1">
      <alignment horizontal="center" vertical="center" wrapText="1"/>
    </xf>
    <xf numFmtId="0" fontId="7" fillId="7" borderId="21" xfId="0" applyFont="1" applyFill="1" applyBorder="1" applyAlignment="1">
      <alignment horizontal="center" vertical="center"/>
    </xf>
    <xf numFmtId="0" fontId="7" fillId="7" borderId="53" xfId="0" applyFont="1" applyFill="1" applyBorder="1" applyAlignment="1" applyProtection="1">
      <alignment horizontal="center" vertical="center"/>
      <protection locked="0"/>
    </xf>
    <xf numFmtId="0" fontId="7" fillId="7" borderId="56" xfId="0" applyFont="1" applyFill="1" applyBorder="1" applyAlignment="1" applyProtection="1">
      <alignment horizontal="center" vertical="center"/>
      <protection locked="0"/>
    </xf>
    <xf numFmtId="0" fontId="7" fillId="7" borderId="43" xfId="0" applyFont="1" applyFill="1" applyBorder="1" applyAlignment="1" applyProtection="1">
      <alignment horizontal="center" vertical="center"/>
      <protection locked="0"/>
    </xf>
    <xf numFmtId="0" fontId="7" fillId="7" borderId="66" xfId="0" applyFont="1" applyFill="1" applyBorder="1" applyAlignment="1" applyProtection="1">
      <alignment horizontal="center" vertical="center"/>
      <protection locked="0"/>
    </xf>
    <xf numFmtId="0" fontId="7" fillId="2" borderId="10" xfId="0" applyFont="1" applyFill="1" applyBorder="1" applyAlignment="1">
      <alignment horizontal="center" vertical="center"/>
    </xf>
    <xf numFmtId="0" fontId="7" fillId="2" borderId="7" xfId="0" applyFont="1" applyFill="1" applyBorder="1" applyAlignment="1">
      <alignment horizontal="center" vertical="center"/>
    </xf>
    <xf numFmtId="0" fontId="7" fillId="4" borderId="10"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4" borderId="1" xfId="0" applyNumberFormat="1" applyFont="1" applyFill="1" applyBorder="1" applyAlignment="1" applyProtection="1">
      <alignment horizontal="center" vertical="center"/>
      <protection locked="0"/>
    </xf>
    <xf numFmtId="0" fontId="7" fillId="4" borderId="10" xfId="0" applyNumberFormat="1" applyFont="1" applyFill="1" applyBorder="1" applyAlignment="1" applyProtection="1">
      <alignment horizontal="center" vertical="center"/>
      <protection locked="0"/>
    </xf>
    <xf numFmtId="0" fontId="7" fillId="4" borderId="48" xfId="0" applyNumberFormat="1"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130" xfId="0" applyFont="1" applyFill="1" applyBorder="1" applyAlignment="1" applyProtection="1">
      <alignment horizontal="center" vertical="center"/>
      <protection locked="0"/>
    </xf>
    <xf numFmtId="0" fontId="7" fillId="4" borderId="131" xfId="0" applyFont="1" applyFill="1" applyBorder="1" applyAlignment="1" applyProtection="1">
      <alignment horizontal="center" vertical="center"/>
      <protection locked="0"/>
    </xf>
    <xf numFmtId="0" fontId="7" fillId="2" borderId="24" xfId="0" applyFont="1" applyFill="1" applyBorder="1" applyAlignment="1">
      <alignment horizontal="center" vertical="center"/>
    </xf>
    <xf numFmtId="0" fontId="7" fillId="2" borderId="70" xfId="0" applyFont="1" applyFill="1" applyBorder="1" applyAlignment="1">
      <alignment horizontal="center" vertical="center"/>
    </xf>
    <xf numFmtId="0" fontId="62" fillId="9" borderId="90" xfId="1" applyFont="1" applyFill="1" applyBorder="1" applyAlignment="1">
      <alignment horizontal="left" vertical="center" wrapText="1"/>
    </xf>
    <xf numFmtId="0" fontId="62" fillId="9" borderId="91" xfId="1" applyFont="1" applyFill="1" applyBorder="1" applyAlignment="1">
      <alignment horizontal="left" vertical="center" wrapText="1"/>
    </xf>
    <xf numFmtId="0" fontId="62" fillId="9" borderId="92" xfId="1" applyFont="1" applyFill="1" applyBorder="1" applyAlignment="1">
      <alignment horizontal="left" vertical="center" wrapText="1"/>
    </xf>
    <xf numFmtId="0" fontId="7" fillId="2" borderId="52" xfId="0" applyFont="1" applyFill="1" applyBorder="1" applyAlignment="1">
      <alignment horizontal="center" vertical="center"/>
    </xf>
    <xf numFmtId="0" fontId="7" fillId="18" borderId="1" xfId="0" applyFont="1" applyFill="1" applyBorder="1" applyAlignment="1" applyProtection="1">
      <alignment horizontal="center" vertical="center"/>
      <protection locked="0"/>
    </xf>
    <xf numFmtId="0" fontId="7" fillId="18" borderId="10" xfId="0" applyFont="1" applyFill="1" applyBorder="1" applyAlignment="1" applyProtection="1">
      <alignment horizontal="center" vertical="center"/>
      <protection locked="0"/>
    </xf>
    <xf numFmtId="0" fontId="7" fillId="18" borderId="48"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176" fontId="7" fillId="2" borderId="1" xfId="0" applyNumberFormat="1" applyFont="1" applyFill="1" applyBorder="1" applyAlignment="1">
      <alignment horizontal="center" vertical="center"/>
    </xf>
    <xf numFmtId="176" fontId="7" fillId="2" borderId="10" xfId="0" applyNumberFormat="1" applyFont="1" applyFill="1" applyBorder="1" applyAlignment="1">
      <alignment horizontal="center" vertical="center"/>
    </xf>
    <xf numFmtId="176" fontId="7" fillId="2" borderId="48" xfId="0" applyNumberFormat="1"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0" fontId="44" fillId="9" borderId="0" xfId="0" applyFont="1" applyFill="1" applyAlignment="1">
      <alignment horizontal="center" vertical="center" wrapText="1"/>
    </xf>
    <xf numFmtId="0" fontId="7" fillId="2" borderId="157" xfId="0" applyFont="1" applyFill="1" applyBorder="1" applyAlignment="1">
      <alignment horizontal="center" vertical="center" wrapText="1"/>
    </xf>
    <xf numFmtId="0" fontId="7" fillId="2" borderId="158" xfId="0" applyFont="1" applyFill="1" applyBorder="1" applyAlignment="1">
      <alignment horizontal="center" vertical="center"/>
    </xf>
    <xf numFmtId="0" fontId="7" fillId="2" borderId="159" xfId="0" applyFont="1" applyFill="1" applyBorder="1" applyAlignment="1">
      <alignment horizontal="center" vertical="center"/>
    </xf>
    <xf numFmtId="0" fontId="7" fillId="4" borderId="160" xfId="0" applyFont="1" applyFill="1" applyBorder="1" applyAlignment="1" applyProtection="1">
      <alignment horizontal="center" vertical="center"/>
      <protection locked="0"/>
    </xf>
    <xf numFmtId="0" fontId="7" fillId="4" borderId="159" xfId="0" applyFont="1" applyFill="1" applyBorder="1" applyAlignment="1" applyProtection="1">
      <alignment horizontal="center" vertical="center"/>
      <protection locked="0"/>
    </xf>
    <xf numFmtId="0" fontId="18" fillId="0" borderId="118" xfId="0" applyFont="1" applyBorder="1" applyAlignment="1" applyProtection="1">
      <alignment horizontal="center" vertical="center"/>
      <protection hidden="1"/>
    </xf>
    <xf numFmtId="0" fontId="18" fillId="0" borderId="111" xfId="0" applyFont="1" applyBorder="1" applyAlignment="1" applyProtection="1">
      <alignment horizontal="center" vertical="center"/>
      <protection hidden="1"/>
    </xf>
    <xf numFmtId="0" fontId="18" fillId="0" borderId="112" xfId="0" applyFont="1" applyBorder="1" applyAlignment="1" applyProtection="1">
      <alignment horizontal="center" vertical="center"/>
      <protection hidden="1"/>
    </xf>
    <xf numFmtId="0" fontId="12" fillId="0" borderId="117" xfId="0" applyFont="1" applyBorder="1" applyAlignment="1" applyProtection="1">
      <alignment horizontal="center" vertical="center" shrinkToFit="1"/>
      <protection hidden="1"/>
    </xf>
    <xf numFmtId="0" fontId="12" fillId="0" borderId="118" xfId="0" applyFont="1" applyBorder="1" applyAlignment="1" applyProtection="1">
      <alignment horizontal="center" vertical="center" shrinkToFit="1"/>
      <protection hidden="1"/>
    </xf>
    <xf numFmtId="0" fontId="12" fillId="0" borderId="119" xfId="0" applyFont="1" applyBorder="1" applyAlignment="1" applyProtection="1">
      <alignment horizontal="center" vertical="center" shrinkToFit="1"/>
      <protection hidden="1"/>
    </xf>
    <xf numFmtId="0" fontId="12" fillId="0" borderId="120" xfId="0" applyFont="1" applyBorder="1" applyAlignment="1" applyProtection="1">
      <alignment horizontal="center" vertical="center" shrinkToFit="1"/>
      <protection hidden="1"/>
    </xf>
    <xf numFmtId="0" fontId="26" fillId="0" borderId="0" xfId="0" applyFont="1">
      <alignment vertical="center"/>
    </xf>
    <xf numFmtId="0" fontId="25" fillId="0" borderId="0" xfId="0" applyFont="1">
      <alignment vertical="center"/>
    </xf>
    <xf numFmtId="0" fontId="9" fillId="0" borderId="68" xfId="0" applyFont="1" applyBorder="1" applyAlignment="1" applyProtection="1">
      <alignment horizontal="center" vertical="center"/>
      <protection hidden="1"/>
    </xf>
    <xf numFmtId="0" fontId="9" fillId="0" borderId="34" xfId="0" applyFont="1" applyBorder="1" applyAlignment="1" applyProtection="1">
      <alignment horizontal="center" vertical="center"/>
      <protection hidden="1"/>
    </xf>
    <xf numFmtId="0" fontId="0" fillId="0" borderId="0" xfId="0" applyFont="1" applyAlignment="1" applyProtection="1">
      <alignment horizontal="center" vertical="center" shrinkToFit="1"/>
      <protection hidden="1"/>
    </xf>
    <xf numFmtId="0" fontId="24" fillId="0" borderId="0" xfId="0" applyFont="1" applyAlignment="1" applyProtection="1">
      <alignment horizontal="center" vertical="center"/>
      <protection hidden="1"/>
    </xf>
    <xf numFmtId="0" fontId="24" fillId="0" borderId="80" xfId="0" applyFont="1" applyBorder="1" applyAlignment="1" applyProtection="1">
      <alignment horizontal="center" vertical="center"/>
      <protection hidden="1"/>
    </xf>
    <xf numFmtId="0" fontId="15" fillId="0" borderId="5" xfId="0" applyFont="1" applyBorder="1" applyAlignment="1" applyProtection="1">
      <alignment horizontal="center" vertical="center" wrapText="1" shrinkToFit="1"/>
      <protection hidden="1"/>
    </xf>
    <xf numFmtId="0" fontId="33" fillId="0" borderId="17" xfId="0" applyFont="1" applyBorder="1" applyAlignment="1" applyProtection="1">
      <alignment horizontal="center" vertical="center" wrapText="1" shrinkToFit="1"/>
      <protection hidden="1"/>
    </xf>
    <xf numFmtId="0" fontId="33" fillId="0" borderId="8" xfId="0" applyFont="1" applyBorder="1" applyAlignment="1" applyProtection="1">
      <alignment horizontal="center" vertical="center" wrapText="1" shrinkToFit="1"/>
      <protection hidden="1"/>
    </xf>
    <xf numFmtId="0" fontId="33" fillId="0" borderId="85" xfId="0" applyFont="1" applyBorder="1" applyAlignment="1" applyProtection="1">
      <alignment horizontal="center" vertical="center" wrapText="1" shrinkToFit="1"/>
      <protection hidden="1"/>
    </xf>
    <xf numFmtId="0" fontId="16" fillId="0" borderId="16" xfId="0" applyFont="1" applyBorder="1" applyAlignment="1" applyProtection="1">
      <alignment horizontal="center" vertical="center" wrapText="1" shrinkToFit="1"/>
      <protection hidden="1"/>
    </xf>
    <xf numFmtId="0" fontId="16" fillId="0" borderId="17" xfId="0" applyFont="1" applyBorder="1" applyAlignment="1" applyProtection="1">
      <alignment horizontal="center" vertical="center" wrapText="1" shrinkToFit="1"/>
      <protection hidden="1"/>
    </xf>
    <xf numFmtId="0" fontId="16" fillId="0" borderId="18" xfId="0" applyFont="1" applyBorder="1" applyAlignment="1" applyProtection="1">
      <alignment horizontal="center" vertical="center" wrapText="1" shrinkToFit="1"/>
      <protection hidden="1"/>
    </xf>
    <xf numFmtId="0" fontId="16" fillId="0" borderId="84" xfId="0" applyFont="1" applyBorder="1" applyAlignment="1" applyProtection="1">
      <alignment horizontal="center" vertical="center" wrapText="1" shrinkToFit="1"/>
      <protection hidden="1"/>
    </xf>
    <xf numFmtId="0" fontId="16" fillId="0" borderId="85" xfId="0" applyFont="1" applyBorder="1" applyAlignment="1" applyProtection="1">
      <alignment horizontal="center" vertical="center" wrapText="1" shrinkToFit="1"/>
      <protection hidden="1"/>
    </xf>
    <xf numFmtId="0" fontId="16" fillId="0" borderId="9" xfId="0" applyFont="1" applyBorder="1" applyAlignment="1" applyProtection="1">
      <alignment horizontal="center" vertical="center" wrapText="1" shrinkToFit="1"/>
      <protection hidden="1"/>
    </xf>
    <xf numFmtId="0" fontId="12" fillId="0" borderId="81" xfId="0" applyFont="1" applyBorder="1" applyAlignment="1" applyProtection="1">
      <alignment horizontal="center" vertical="center" shrinkToFit="1"/>
      <protection hidden="1"/>
    </xf>
    <xf numFmtId="0" fontId="12" fillId="0" borderId="83" xfId="0" applyFont="1" applyBorder="1" applyAlignment="1" applyProtection="1">
      <alignment horizontal="center" vertical="center" shrinkToFit="1"/>
      <protection hidden="1"/>
    </xf>
    <xf numFmtId="0" fontId="34" fillId="0" borderId="16" xfId="0" applyFont="1" applyBorder="1" applyAlignment="1" applyProtection="1">
      <alignment horizontal="center" vertical="center"/>
      <protection hidden="1"/>
    </xf>
    <xf numFmtId="0" fontId="34" fillId="0" borderId="18" xfId="0" applyFont="1" applyBorder="1" applyAlignment="1" applyProtection="1">
      <alignment horizontal="center" vertical="center"/>
      <protection hidden="1"/>
    </xf>
    <xf numFmtId="0" fontId="34" fillId="0" borderId="84" xfId="0" applyFont="1" applyBorder="1" applyAlignment="1" applyProtection="1">
      <alignment horizontal="center" vertical="center"/>
      <protection hidden="1"/>
    </xf>
    <xf numFmtId="0" fontId="34" fillId="0" borderId="9" xfId="0" applyFont="1" applyBorder="1" applyAlignment="1" applyProtection="1">
      <alignment horizontal="center" vertical="center"/>
      <protection hidden="1"/>
    </xf>
    <xf numFmtId="0" fontId="34" fillId="0" borderId="10" xfId="0" applyFont="1" applyBorder="1" applyAlignment="1" applyProtection="1">
      <alignment horizontal="center" vertical="center"/>
      <protection hidden="1"/>
    </xf>
    <xf numFmtId="0" fontId="34" fillId="0" borderId="7" xfId="0" applyFont="1" applyBorder="1" applyAlignment="1" applyProtection="1">
      <alignment horizontal="center" vertical="center"/>
      <protection hidden="1"/>
    </xf>
    <xf numFmtId="0" fontId="34" fillId="0" borderId="86" xfId="0" applyFont="1" applyBorder="1" applyAlignment="1" applyProtection="1">
      <alignment horizontal="center" vertical="center" wrapText="1"/>
      <protection hidden="1"/>
    </xf>
    <xf numFmtId="0" fontId="34" fillId="0" borderId="0" xfId="0" applyFont="1" applyBorder="1" applyAlignment="1" applyProtection="1">
      <alignment horizontal="center" vertical="center" wrapText="1"/>
      <protection hidden="1"/>
    </xf>
    <xf numFmtId="0" fontId="34" fillId="0" borderId="6" xfId="0" applyFont="1" applyBorder="1" applyAlignment="1" applyProtection="1">
      <alignment horizontal="center" vertical="center" wrapText="1"/>
      <protection hidden="1"/>
    </xf>
    <xf numFmtId="0" fontId="15" fillId="0" borderId="68" xfId="0" applyFont="1" applyBorder="1" applyAlignment="1" applyProtection="1">
      <alignment horizontal="center" vertical="center" shrinkToFit="1"/>
      <protection hidden="1"/>
    </xf>
    <xf numFmtId="0" fontId="33" fillId="0" borderId="7" xfId="0" applyFont="1" applyBorder="1" applyAlignment="1" applyProtection="1">
      <alignment horizontal="center" vertical="center" shrinkToFit="1"/>
      <protection hidden="1"/>
    </xf>
    <xf numFmtId="0" fontId="12" fillId="0" borderId="68" xfId="0" applyFont="1" applyBorder="1" applyAlignment="1" applyProtection="1">
      <alignment horizontal="center" vertical="center" shrinkToFit="1"/>
      <protection hidden="1"/>
    </xf>
    <xf numFmtId="0" fontId="37" fillId="0" borderId="7" xfId="0" applyFont="1" applyBorder="1" applyAlignment="1" applyProtection="1">
      <alignment horizontal="center" vertical="center" shrinkToFit="1"/>
      <protection hidden="1"/>
    </xf>
    <xf numFmtId="0" fontId="9" fillId="0" borderId="57" xfId="0" applyFont="1" applyBorder="1" applyAlignment="1" applyProtection="1">
      <alignment horizontal="center" shrinkToFit="1"/>
      <protection hidden="1"/>
    </xf>
    <xf numFmtId="0" fontId="0" fillId="0" borderId="19" xfId="0" applyBorder="1">
      <alignment vertical="center"/>
    </xf>
    <xf numFmtId="0" fontId="9" fillId="0" borderId="81" xfId="0" applyFont="1" applyBorder="1" applyAlignment="1" applyProtection="1">
      <alignment horizontal="center" vertical="center"/>
      <protection hidden="1"/>
    </xf>
    <xf numFmtId="0" fontId="9" fillId="0" borderId="82" xfId="0" applyFont="1" applyBorder="1" applyAlignment="1" applyProtection="1">
      <alignment horizontal="center" vertical="center"/>
      <protection hidden="1"/>
    </xf>
    <xf numFmtId="0" fontId="9" fillId="0" borderId="83" xfId="0" applyFont="1" applyBorder="1" applyAlignment="1" applyProtection="1">
      <alignment horizontal="center" vertical="center"/>
      <protection hidden="1"/>
    </xf>
    <xf numFmtId="0" fontId="34" fillId="0" borderId="17" xfId="0" applyFont="1" applyBorder="1" applyAlignment="1" applyProtection="1">
      <alignment horizontal="left" vertical="center"/>
      <protection hidden="1"/>
    </xf>
    <xf numFmtId="0" fontId="15" fillId="0" borderId="10" xfId="0" applyFont="1" applyBorder="1" applyAlignment="1" applyProtection="1">
      <alignment horizontal="center" vertical="center" shrinkToFit="1"/>
      <protection hidden="1"/>
    </xf>
    <xf numFmtId="0" fontId="15" fillId="0" borderId="34" xfId="0" applyFont="1" applyBorder="1" applyAlignment="1" applyProtection="1">
      <alignment horizontal="center" vertical="center" shrinkToFit="1"/>
      <protection hidden="1"/>
    </xf>
    <xf numFmtId="0" fontId="15" fillId="0" borderId="36" xfId="0" applyFont="1" applyBorder="1" applyAlignment="1" applyProtection="1">
      <alignment horizontal="center" vertical="center" shrinkToFit="1"/>
      <protection hidden="1"/>
    </xf>
    <xf numFmtId="0" fontId="16" fillId="0" borderId="5" xfId="0" applyFont="1" applyBorder="1" applyAlignment="1" applyProtection="1">
      <alignment horizontal="center" vertical="center"/>
      <protection hidden="1"/>
    </xf>
    <xf numFmtId="0" fontId="39" fillId="0" borderId="18" xfId="0" applyFont="1" applyBorder="1" applyAlignment="1" applyProtection="1">
      <alignment horizontal="center" vertical="center"/>
      <protection hidden="1"/>
    </xf>
    <xf numFmtId="0" fontId="39" fillId="0" borderId="8" xfId="0" applyFont="1" applyBorder="1" applyAlignment="1" applyProtection="1">
      <alignment horizontal="center" vertical="center"/>
      <protection hidden="1"/>
    </xf>
    <xf numFmtId="0" fontId="39" fillId="0" borderId="9" xfId="0"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2" fillId="0" borderId="17" xfId="0" applyFont="1" applyBorder="1" applyAlignment="1" applyProtection="1">
      <alignment horizontal="center" vertical="center"/>
      <protection hidden="1"/>
    </xf>
    <xf numFmtId="0" fontId="12" fillId="0" borderId="93" xfId="0" applyFont="1" applyBorder="1" applyAlignment="1" applyProtection="1">
      <alignment horizontal="center" vertical="center"/>
      <protection hidden="1"/>
    </xf>
    <xf numFmtId="0" fontId="31" fillId="0" borderId="17" xfId="0" applyFont="1" applyBorder="1" applyAlignment="1" applyProtection="1">
      <alignment horizontal="center" vertical="center" shrinkToFit="1"/>
      <protection hidden="1"/>
    </xf>
    <xf numFmtId="0" fontId="31" fillId="0" borderId="46" xfId="0" applyFont="1" applyBorder="1" applyAlignment="1" applyProtection="1">
      <alignment horizontal="center" vertical="center" shrinkToFit="1"/>
      <protection hidden="1"/>
    </xf>
    <xf numFmtId="0" fontId="31" fillId="0" borderId="85" xfId="0" applyFont="1" applyBorder="1" applyAlignment="1" applyProtection="1">
      <alignment horizontal="center" vertical="center" shrinkToFit="1"/>
      <protection hidden="1"/>
    </xf>
    <xf numFmtId="0" fontId="31" fillId="0" borderId="45" xfId="0" applyFont="1" applyBorder="1" applyAlignment="1" applyProtection="1">
      <alignment horizontal="center" vertical="center" shrinkToFit="1"/>
      <protection hidden="1"/>
    </xf>
    <xf numFmtId="0" fontId="16" fillId="0" borderId="60" xfId="0" applyFont="1" applyBorder="1" applyAlignment="1" applyProtection="1">
      <alignment horizontal="center" vertical="center"/>
      <protection hidden="1"/>
    </xf>
    <xf numFmtId="0" fontId="16" fillId="0" borderId="33" xfId="0" applyFont="1" applyBorder="1" applyAlignment="1" applyProtection="1">
      <alignment horizontal="center" vertical="center"/>
      <protection hidden="1"/>
    </xf>
    <xf numFmtId="0" fontId="16" fillId="0" borderId="94" xfId="0" applyFont="1" applyBorder="1" applyAlignment="1" applyProtection="1">
      <alignment horizontal="center" vertical="center"/>
      <protection hidden="1"/>
    </xf>
    <xf numFmtId="0" fontId="18" fillId="0" borderId="120" xfId="0" applyFont="1" applyBorder="1" applyAlignment="1" applyProtection="1">
      <alignment horizontal="center" vertical="center"/>
      <protection hidden="1"/>
    </xf>
    <xf numFmtId="0" fontId="12" fillId="0" borderId="5" xfId="0" applyFont="1" applyBorder="1" applyAlignment="1" applyProtection="1">
      <alignment horizontal="center" vertical="center" wrapText="1" shrinkToFit="1"/>
      <protection hidden="1"/>
    </xf>
    <xf numFmtId="0" fontId="12" fillId="0" borderId="18" xfId="0" applyFont="1" applyBorder="1" applyAlignment="1" applyProtection="1">
      <alignment horizontal="center" vertical="center" wrapText="1" shrinkToFit="1"/>
      <protection hidden="1"/>
    </xf>
    <xf numFmtId="0" fontId="12" fillId="0" borderId="20" xfId="0" applyFont="1" applyBorder="1" applyAlignment="1" applyProtection="1">
      <alignment horizontal="center" vertical="center" wrapText="1" shrinkToFit="1"/>
      <protection hidden="1"/>
    </xf>
    <xf numFmtId="0" fontId="12" fillId="0" borderId="6" xfId="0" applyFont="1" applyBorder="1" applyAlignment="1" applyProtection="1">
      <alignment horizontal="center" vertical="center" wrapText="1" shrinkToFit="1"/>
      <protection hidden="1"/>
    </xf>
    <xf numFmtId="0" fontId="12" fillId="0" borderId="8" xfId="0" applyFont="1" applyBorder="1" applyAlignment="1" applyProtection="1">
      <alignment horizontal="center" vertical="center" wrapText="1" shrinkToFit="1"/>
      <protection hidden="1"/>
    </xf>
    <xf numFmtId="0" fontId="12" fillId="0" borderId="9" xfId="0" applyFont="1" applyBorder="1" applyAlignment="1" applyProtection="1">
      <alignment horizontal="center" vertical="center" wrapText="1" shrinkToFit="1"/>
      <protection hidden="1"/>
    </xf>
    <xf numFmtId="0" fontId="12" fillId="0" borderId="58" xfId="0" applyFont="1" applyBorder="1" applyAlignment="1" applyProtection="1">
      <alignment horizontal="center" vertical="center"/>
      <protection hidden="1"/>
    </xf>
    <xf numFmtId="0" fontId="12" fillId="0" borderId="12" xfId="0" applyFont="1" applyBorder="1" applyAlignment="1" applyProtection="1">
      <alignment horizontal="center" vertical="center"/>
      <protection hidden="1"/>
    </xf>
    <xf numFmtId="0" fontId="12" fillId="0" borderId="95" xfId="0" applyFont="1" applyBorder="1" applyAlignment="1" applyProtection="1">
      <alignment horizontal="center" vertical="center"/>
      <protection hidden="1"/>
    </xf>
    <xf numFmtId="0" fontId="16" fillId="0" borderId="84" xfId="0" applyFont="1" applyBorder="1" applyAlignment="1" applyProtection="1">
      <alignment horizontal="center" vertical="center"/>
      <protection hidden="1"/>
    </xf>
    <xf numFmtId="0" fontId="16" fillId="0" borderId="85" xfId="0" applyFont="1" applyBorder="1" applyAlignment="1" applyProtection="1">
      <alignment horizontal="center" vertical="center"/>
      <protection hidden="1"/>
    </xf>
    <xf numFmtId="0" fontId="16" fillId="0" borderId="96" xfId="0" applyFont="1" applyBorder="1" applyAlignment="1" applyProtection="1">
      <alignment horizontal="center" vertical="center"/>
      <protection hidden="1"/>
    </xf>
    <xf numFmtId="0" fontId="18" fillId="0" borderId="121" xfId="0" applyFont="1" applyBorder="1" applyAlignment="1" applyProtection="1">
      <alignment horizontal="center" vertical="center"/>
      <protection hidden="1"/>
    </xf>
    <xf numFmtId="0" fontId="18" fillId="0" borderId="104" xfId="0" applyFont="1" applyBorder="1" applyAlignment="1" applyProtection="1">
      <alignment horizontal="center" vertical="center"/>
      <protection hidden="1"/>
    </xf>
    <xf numFmtId="0" fontId="38" fillId="0" borderId="0" xfId="0" applyFont="1" applyAlignment="1" applyProtection="1">
      <alignment horizontal="center" vertical="center" shrinkToFit="1"/>
      <protection hidden="1"/>
    </xf>
    <xf numFmtId="0" fontId="31" fillId="0" borderId="67" xfId="0" applyFont="1" applyBorder="1" applyAlignment="1" applyProtection="1">
      <alignment horizontal="center" vertical="center"/>
      <protection hidden="1"/>
    </xf>
    <xf numFmtId="0" fontId="34" fillId="0" borderId="88" xfId="0" applyFont="1" applyBorder="1" applyAlignment="1" applyProtection="1">
      <alignment horizontal="center" vertical="center"/>
      <protection hidden="1"/>
    </xf>
    <xf numFmtId="0" fontId="31" fillId="0" borderId="87" xfId="0" applyFont="1" applyBorder="1" applyAlignment="1" applyProtection="1">
      <alignment horizontal="center" vertical="center"/>
      <protection hidden="1"/>
    </xf>
    <xf numFmtId="0" fontId="31" fillId="0" borderId="3" xfId="0" applyFont="1" applyBorder="1" applyAlignment="1" applyProtection="1">
      <alignment horizontal="center" vertical="center"/>
      <protection hidden="1"/>
    </xf>
    <xf numFmtId="0" fontId="31" fillId="0" borderId="3" xfId="0" applyFont="1" applyBorder="1" applyAlignment="1" applyProtection="1">
      <alignment horizontal="left" vertical="center"/>
      <protection hidden="1"/>
    </xf>
    <xf numFmtId="0" fontId="34" fillId="0" borderId="3" xfId="0" applyFont="1" applyBorder="1" applyAlignment="1" applyProtection="1">
      <alignment horizontal="left" vertical="center"/>
      <protection hidden="1"/>
    </xf>
    <xf numFmtId="0" fontId="34" fillId="0" borderId="88" xfId="0" applyFont="1" applyBorder="1" applyAlignment="1" applyProtection="1">
      <alignment horizontal="left" vertical="center"/>
      <protection hidden="1"/>
    </xf>
    <xf numFmtId="0" fontId="34" fillId="0" borderId="87" xfId="0" applyFont="1" applyBorder="1" applyAlignment="1" applyProtection="1">
      <alignment horizontal="center" vertical="center"/>
      <protection hidden="1"/>
    </xf>
    <xf numFmtId="0" fontId="34" fillId="0" borderId="3" xfId="0" applyFont="1" applyBorder="1" applyAlignment="1" applyProtection="1">
      <alignment horizontal="center" vertical="center"/>
      <protection hidden="1"/>
    </xf>
    <xf numFmtId="0" fontId="34" fillId="0" borderId="87" xfId="0" applyFont="1" applyBorder="1" applyAlignment="1" applyProtection="1">
      <alignment horizontal="right" vertical="center"/>
      <protection hidden="1"/>
    </xf>
    <xf numFmtId="0" fontId="34" fillId="0" borderId="3" xfId="0" applyFont="1" applyBorder="1" applyAlignment="1" applyProtection="1">
      <alignment horizontal="right" vertical="center"/>
      <protection hidden="1"/>
    </xf>
    <xf numFmtId="0" fontId="31" fillId="0" borderId="20" xfId="0" applyFont="1" applyBorder="1" applyAlignment="1" applyProtection="1">
      <alignment horizontal="center" vertical="center"/>
      <protection hidden="1"/>
    </xf>
    <xf numFmtId="0" fontId="34" fillId="0" borderId="6" xfId="0" applyFont="1" applyBorder="1" applyAlignment="1" applyProtection="1">
      <alignment horizontal="center" vertical="center"/>
      <protection hidden="1"/>
    </xf>
    <xf numFmtId="0" fontId="10" fillId="0" borderId="14" xfId="0" applyFont="1" applyBorder="1" applyAlignment="1" applyProtection="1">
      <alignment horizontal="center" vertical="center" shrinkToFit="1"/>
      <protection hidden="1"/>
    </xf>
    <xf numFmtId="0" fontId="10" fillId="0" borderId="15" xfId="0" applyFont="1" applyBorder="1" applyAlignment="1" applyProtection="1">
      <alignment horizontal="center" vertical="center" shrinkToFit="1"/>
      <protection hidden="1"/>
    </xf>
    <xf numFmtId="0" fontId="10" fillId="0" borderId="38" xfId="0" applyFont="1" applyBorder="1" applyAlignment="1" applyProtection="1">
      <alignment horizontal="center" vertical="center" shrinkToFit="1"/>
      <protection hidden="1"/>
    </xf>
    <xf numFmtId="0" fontId="14" fillId="0" borderId="60" xfId="0" applyFont="1" applyBorder="1" applyAlignment="1" applyProtection="1">
      <alignment horizontal="center" vertical="center" shrinkToFit="1"/>
      <protection hidden="1"/>
    </xf>
    <xf numFmtId="0" fontId="14" fillId="0" borderId="33" xfId="0" applyFont="1" applyBorder="1" applyAlignment="1" applyProtection="1">
      <alignment horizontal="center" vertical="center" shrinkToFit="1"/>
      <protection hidden="1"/>
    </xf>
    <xf numFmtId="0" fontId="14" fillId="0" borderId="61" xfId="0" applyFont="1" applyBorder="1" applyAlignment="1" applyProtection="1">
      <alignment horizontal="center" vertical="center" shrinkToFit="1"/>
      <protection hidden="1"/>
    </xf>
    <xf numFmtId="0" fontId="31" fillId="0" borderId="10" xfId="0" applyFont="1" applyBorder="1" applyAlignment="1" applyProtection="1">
      <alignment horizontal="center" vertical="center"/>
      <protection hidden="1"/>
    </xf>
    <xf numFmtId="0" fontId="31" fillId="0" borderId="34" xfId="0" applyFont="1" applyBorder="1" applyAlignment="1" applyProtection="1">
      <alignment horizontal="center" vertical="center"/>
      <protection hidden="1"/>
    </xf>
    <xf numFmtId="0" fontId="31" fillId="0" borderId="36" xfId="0" applyFont="1" applyBorder="1" applyAlignment="1" applyProtection="1">
      <alignment horizontal="center" vertical="center"/>
      <protection hidden="1"/>
    </xf>
    <xf numFmtId="0" fontId="13" fillId="0" borderId="58" xfId="0" applyFont="1" applyBorder="1" applyAlignment="1" applyProtection="1">
      <alignment horizontal="center" vertical="center" shrinkToFit="1"/>
      <protection hidden="1"/>
    </xf>
    <xf numFmtId="0" fontId="13" fillId="0" borderId="12" xfId="0" applyFont="1" applyBorder="1" applyAlignment="1" applyProtection="1">
      <alignment horizontal="center" vertical="center" shrinkToFit="1"/>
      <protection hidden="1"/>
    </xf>
    <xf numFmtId="0" fontId="13" fillId="0" borderId="47" xfId="0" applyFont="1" applyBorder="1" applyAlignment="1" applyProtection="1">
      <alignment horizontal="center" vertical="center" shrinkToFit="1"/>
      <protection hidden="1"/>
    </xf>
    <xf numFmtId="0" fontId="16" fillId="0" borderId="10" xfId="0" applyFont="1" applyBorder="1" applyAlignment="1" applyProtection="1">
      <alignment horizontal="center" vertical="center" wrapText="1" shrinkToFit="1"/>
      <protection hidden="1"/>
    </xf>
    <xf numFmtId="0" fontId="16" fillId="0" borderId="34" xfId="0" applyFont="1" applyBorder="1" applyAlignment="1" applyProtection="1">
      <alignment horizontal="center" vertical="center" wrapText="1" shrinkToFit="1"/>
      <protection hidden="1"/>
    </xf>
    <xf numFmtId="0" fontId="16" fillId="0" borderId="10" xfId="0" applyFont="1" applyBorder="1" applyAlignment="1" applyProtection="1">
      <alignment horizontal="right" vertical="center" shrinkToFit="1"/>
      <protection hidden="1"/>
    </xf>
    <xf numFmtId="0" fontId="16" fillId="0" borderId="34" xfId="0" applyFont="1" applyBorder="1" applyAlignment="1" applyProtection="1">
      <alignment horizontal="right" vertical="center" shrinkToFit="1"/>
      <protection hidden="1"/>
    </xf>
    <xf numFmtId="179" fontId="31" fillId="0" borderId="34" xfId="0" applyNumberFormat="1" applyFont="1" applyBorder="1" applyAlignment="1" applyProtection="1">
      <alignment horizontal="left" vertical="center"/>
      <protection hidden="1"/>
    </xf>
    <xf numFmtId="179" fontId="31" fillId="0" borderId="7" xfId="0" applyNumberFormat="1" applyFont="1" applyBorder="1" applyAlignment="1" applyProtection="1">
      <alignment horizontal="left" vertical="center"/>
      <protection hidden="1"/>
    </xf>
    <xf numFmtId="180" fontId="31" fillId="0" borderId="10" xfId="0" applyNumberFormat="1" applyFont="1" applyBorder="1" applyAlignment="1" applyProtection="1">
      <alignment horizontal="center" vertical="center"/>
      <protection hidden="1"/>
    </xf>
    <xf numFmtId="180" fontId="31" fillId="0" borderId="7" xfId="0" applyNumberFormat="1" applyFont="1" applyBorder="1" applyAlignment="1" applyProtection="1">
      <alignment horizontal="center" vertical="center"/>
      <protection hidden="1"/>
    </xf>
    <xf numFmtId="0" fontId="13" fillId="0" borderId="10" xfId="0" applyFont="1" applyBorder="1" applyAlignment="1" applyProtection="1">
      <alignment horizontal="center" vertical="center" shrinkToFit="1"/>
      <protection hidden="1"/>
    </xf>
    <xf numFmtId="0" fontId="13" fillId="0" borderId="34" xfId="0" applyFont="1" applyBorder="1" applyAlignment="1" applyProtection="1">
      <alignment horizontal="center" vertical="center" shrinkToFit="1"/>
      <protection hidden="1"/>
    </xf>
    <xf numFmtId="0" fontId="13" fillId="0" borderId="7" xfId="0" applyFont="1" applyBorder="1" applyAlignment="1" applyProtection="1">
      <alignment horizontal="center" vertical="center" shrinkToFit="1"/>
      <protection hidden="1"/>
    </xf>
    <xf numFmtId="0" fontId="9" fillId="0" borderId="10" xfId="0" applyFont="1" applyBorder="1" applyAlignment="1" applyProtection="1">
      <alignment horizontal="center" vertical="center"/>
      <protection hidden="1"/>
    </xf>
    <xf numFmtId="0" fontId="40" fillId="0" borderId="34" xfId="0" applyFont="1" applyBorder="1" applyAlignment="1" applyProtection="1">
      <alignment horizontal="center" vertical="center"/>
      <protection hidden="1"/>
    </xf>
    <xf numFmtId="0" fontId="40" fillId="0" borderId="7" xfId="0" applyFont="1" applyBorder="1" applyAlignment="1" applyProtection="1">
      <alignment horizontal="center" vertical="center"/>
      <protection hidden="1"/>
    </xf>
    <xf numFmtId="0" fontId="40" fillId="0" borderId="10" xfId="0" applyFont="1" applyBorder="1" applyAlignment="1" applyProtection="1">
      <alignment horizontal="center" vertical="center"/>
      <protection hidden="1"/>
    </xf>
    <xf numFmtId="0" fontId="40" fillId="0" borderId="10" xfId="0" applyFont="1" applyBorder="1" applyAlignment="1" applyProtection="1">
      <alignment horizontal="center" vertical="center" shrinkToFit="1"/>
      <protection hidden="1"/>
    </xf>
    <xf numFmtId="0" fontId="40" fillId="0" borderId="34" xfId="0" applyFont="1" applyBorder="1" applyAlignment="1" applyProtection="1">
      <alignment horizontal="center" vertical="center" shrinkToFit="1"/>
      <protection hidden="1"/>
    </xf>
    <xf numFmtId="0" fontId="40" fillId="0" borderId="36" xfId="0" applyFont="1" applyBorder="1" applyAlignment="1" applyProtection="1">
      <alignment horizontal="center" vertical="center" shrinkToFit="1"/>
      <protection hidden="1"/>
    </xf>
    <xf numFmtId="0" fontId="20" fillId="0" borderId="0" xfId="0" applyFont="1" applyAlignment="1" applyProtection="1">
      <alignment horizontal="right" vertical="center"/>
      <protection hidden="1"/>
    </xf>
    <xf numFmtId="0" fontId="12" fillId="0" borderId="152" xfId="0" applyFont="1" applyBorder="1" applyAlignment="1" applyProtection="1">
      <alignment horizontal="center" vertical="center" shrinkToFit="1"/>
      <protection hidden="1"/>
    </xf>
    <xf numFmtId="0" fontId="10" fillId="0" borderId="153" xfId="0" applyFont="1" applyBorder="1" applyAlignment="1" applyProtection="1">
      <alignment horizontal="center" vertical="center" shrinkToFit="1"/>
      <protection hidden="1"/>
    </xf>
    <xf numFmtId="0" fontId="10" fillId="0" borderId="154" xfId="0" applyFont="1" applyBorder="1" applyAlignment="1" applyProtection="1">
      <alignment horizontal="center" vertical="center" shrinkToFit="1"/>
      <protection hidden="1"/>
    </xf>
    <xf numFmtId="0" fontId="15" fillId="0" borderId="154" xfId="0" applyFont="1" applyBorder="1" applyAlignment="1" applyProtection="1">
      <alignment horizontal="center" vertical="center" shrinkToFit="1"/>
      <protection hidden="1"/>
    </xf>
    <xf numFmtId="0" fontId="15" fillId="0" borderId="155" xfId="0" applyFont="1" applyBorder="1" applyAlignment="1" applyProtection="1">
      <alignment horizontal="center" vertical="center" shrinkToFit="1"/>
      <protection hidden="1"/>
    </xf>
    <xf numFmtId="0" fontId="12" fillId="0" borderId="153" xfId="0" applyFont="1" applyBorder="1" applyAlignment="1" applyProtection="1">
      <alignment horizontal="center" vertical="center" shrinkToFit="1"/>
      <protection hidden="1"/>
    </xf>
    <xf numFmtId="0" fontId="12" fillId="0" borderId="154" xfId="0" applyFont="1" applyBorder="1" applyAlignment="1" applyProtection="1">
      <alignment horizontal="center" vertical="center" shrinkToFit="1"/>
      <protection hidden="1"/>
    </xf>
    <xf numFmtId="0" fontId="12" fillId="0" borderId="155" xfId="0" applyFont="1" applyBorder="1" applyAlignment="1" applyProtection="1">
      <alignment horizontal="center" vertical="center" shrinkToFit="1"/>
      <protection hidden="1"/>
    </xf>
    <xf numFmtId="0" fontId="16" fillId="0" borderId="10" xfId="0" applyFont="1" applyBorder="1" applyAlignment="1" applyProtection="1">
      <alignment horizontal="center" vertical="center"/>
      <protection hidden="1"/>
    </xf>
    <xf numFmtId="0" fontId="16" fillId="0" borderId="97" xfId="0" applyFont="1" applyBorder="1" applyAlignment="1" applyProtection="1">
      <alignment horizontal="center" vertical="center"/>
      <protection hidden="1"/>
    </xf>
    <xf numFmtId="0" fontId="16" fillId="0" borderId="99" xfId="0" applyFont="1" applyBorder="1" applyAlignment="1" applyProtection="1">
      <alignment horizontal="center" vertical="center"/>
      <protection hidden="1"/>
    </xf>
    <xf numFmtId="0" fontId="16" fillId="0" borderId="34" xfId="0" applyFont="1" applyBorder="1" applyAlignment="1" applyProtection="1">
      <alignment horizontal="center" vertical="center"/>
      <protection hidden="1"/>
    </xf>
    <xf numFmtId="0" fontId="16" fillId="0" borderId="98" xfId="0" applyFont="1" applyBorder="1" applyAlignment="1" applyProtection="1">
      <alignment horizontal="center" vertical="center"/>
      <protection hidden="1"/>
    </xf>
    <xf numFmtId="0" fontId="16" fillId="0" borderId="7" xfId="0" applyFont="1" applyBorder="1" applyAlignment="1" applyProtection="1">
      <alignment horizontal="center" vertical="center"/>
      <protection hidden="1"/>
    </xf>
    <xf numFmtId="0" fontId="34" fillId="0" borderId="10" xfId="0" applyFont="1" applyBorder="1" applyAlignment="1" applyProtection="1">
      <alignment horizontal="center" vertical="center" shrinkToFit="1"/>
      <protection hidden="1"/>
    </xf>
    <xf numFmtId="0" fontId="34" fillId="0" borderId="34" xfId="0" applyFont="1" applyBorder="1" applyAlignment="1" applyProtection="1">
      <alignment horizontal="center" vertical="center" shrinkToFit="1"/>
      <protection hidden="1"/>
    </xf>
    <xf numFmtId="0" fontId="34" fillId="0" borderId="36" xfId="0" applyFont="1" applyBorder="1" applyAlignment="1" applyProtection="1">
      <alignment horizontal="center" vertical="center" shrinkToFit="1"/>
      <protection hidden="1"/>
    </xf>
    <xf numFmtId="0" fontId="34" fillId="0" borderId="17" xfId="0" applyFont="1" applyBorder="1" applyAlignment="1" applyProtection="1">
      <alignment horizontal="center" vertical="center"/>
      <protection hidden="1"/>
    </xf>
    <xf numFmtId="0" fontId="34" fillId="0" borderId="46" xfId="0" applyFont="1" applyBorder="1" applyAlignment="1" applyProtection="1">
      <alignment horizontal="center" vertical="center"/>
      <protection hidden="1"/>
    </xf>
    <xf numFmtId="0" fontId="34" fillId="0" borderId="85" xfId="0" applyFont="1" applyBorder="1" applyAlignment="1" applyProtection="1">
      <alignment horizontal="center" vertical="center"/>
      <protection hidden="1"/>
    </xf>
    <xf numFmtId="0" fontId="34" fillId="0" borderId="45" xfId="0" applyFont="1" applyBorder="1" applyAlignment="1" applyProtection="1">
      <alignment horizontal="center" vertical="center"/>
      <protection hidden="1"/>
    </xf>
    <xf numFmtId="0" fontId="36" fillId="0" borderId="84" xfId="0" applyFont="1" applyBorder="1" applyAlignment="1" applyProtection="1">
      <alignment horizontal="center" vertical="center" wrapText="1"/>
      <protection hidden="1"/>
    </xf>
    <xf numFmtId="0" fontId="36" fillId="0" borderId="85" xfId="0" applyFont="1" applyBorder="1" applyAlignment="1" applyProtection="1">
      <alignment horizontal="center" vertical="center" wrapText="1"/>
      <protection hidden="1"/>
    </xf>
    <xf numFmtId="0" fontId="34" fillId="0" borderId="85" xfId="0" applyFont="1" applyBorder="1" applyAlignment="1" applyProtection="1">
      <alignment horizontal="center" vertical="center" wrapText="1"/>
      <protection hidden="1"/>
    </xf>
    <xf numFmtId="0" fontId="34" fillId="0" borderId="9" xfId="0" applyFont="1" applyBorder="1" applyAlignment="1" applyProtection="1">
      <alignment horizontal="center" vertical="center" wrapText="1"/>
      <protection hidden="1"/>
    </xf>
    <xf numFmtId="0" fontId="15" fillId="0" borderId="10" xfId="0" applyFont="1" applyFill="1" applyBorder="1" applyAlignment="1" applyProtection="1">
      <alignment horizontal="center" vertical="center"/>
      <protection hidden="1"/>
    </xf>
    <xf numFmtId="0" fontId="15" fillId="0" borderId="34" xfId="0" applyFont="1" applyFill="1" applyBorder="1" applyAlignment="1" applyProtection="1">
      <alignment horizontal="center" vertical="center"/>
      <protection hidden="1"/>
    </xf>
    <xf numFmtId="0" fontId="15" fillId="0" borderId="36" xfId="0" applyFont="1" applyFill="1" applyBorder="1" applyAlignment="1" applyProtection="1">
      <alignment horizontal="center" vertical="center"/>
      <protection hidden="1"/>
    </xf>
    <xf numFmtId="0" fontId="18" fillId="0" borderId="132" xfId="0" applyFont="1" applyBorder="1" applyAlignment="1" applyProtection="1">
      <alignment horizontal="center" vertical="center"/>
      <protection hidden="1"/>
    </xf>
    <xf numFmtId="0" fontId="34" fillId="0" borderId="34" xfId="0" applyFont="1" applyBorder="1" applyAlignment="1" applyProtection="1">
      <alignment horizontal="center" vertical="center"/>
      <protection hidden="1"/>
    </xf>
    <xf numFmtId="0" fontId="34" fillId="0" borderId="36" xfId="0" applyFont="1" applyBorder="1" applyAlignment="1" applyProtection="1">
      <alignment horizontal="center" vertical="center"/>
      <protection hidden="1"/>
    </xf>
    <xf numFmtId="0" fontId="67" fillId="0" borderId="0" xfId="0" applyFont="1" applyAlignment="1" applyProtection="1">
      <alignment horizontal="center" vertical="center"/>
      <protection hidden="1"/>
    </xf>
    <xf numFmtId="0" fontId="67" fillId="0" borderId="80" xfId="0" applyFont="1" applyBorder="1" applyAlignment="1" applyProtection="1">
      <alignment horizontal="center" vertical="center"/>
      <protection hidden="1"/>
    </xf>
    <xf numFmtId="0" fontId="12" fillId="0" borderId="16" xfId="0" applyFont="1" applyBorder="1" applyAlignment="1" applyProtection="1">
      <alignment horizontal="center" vertical="center" shrinkToFit="1"/>
      <protection hidden="1"/>
    </xf>
    <xf numFmtId="0" fontId="12" fillId="0" borderId="17" xfId="0" applyFont="1" applyBorder="1" applyAlignment="1" applyProtection="1">
      <alignment horizontal="center" vertical="center" shrinkToFit="1"/>
      <protection hidden="1"/>
    </xf>
    <xf numFmtId="0" fontId="12" fillId="0" borderId="18" xfId="0" applyFont="1" applyBorder="1" applyAlignment="1" applyProtection="1">
      <alignment horizontal="center" vertical="center" shrinkToFit="1"/>
      <protection hidden="1"/>
    </xf>
    <xf numFmtId="0" fontId="10" fillId="0" borderId="16" xfId="0" applyFont="1" applyBorder="1" applyAlignment="1" applyProtection="1">
      <alignment horizontal="center" vertical="center" shrinkToFit="1"/>
      <protection hidden="1"/>
    </xf>
    <xf numFmtId="0" fontId="10" fillId="0" borderId="17" xfId="0" applyFont="1" applyBorder="1" applyAlignment="1" applyProtection="1">
      <alignment horizontal="center" vertical="center" shrinkToFit="1"/>
      <protection hidden="1"/>
    </xf>
    <xf numFmtId="0" fontId="15" fillId="0" borderId="17" xfId="0" applyFont="1" applyBorder="1" applyAlignment="1" applyProtection="1">
      <alignment horizontal="center" vertical="center" shrinkToFit="1"/>
      <protection hidden="1"/>
    </xf>
    <xf numFmtId="0" fontId="15" fillId="0" borderId="46" xfId="0" applyFont="1"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55" fillId="0" borderId="0" xfId="0" applyFont="1" applyAlignment="1" applyProtection="1">
      <alignment horizontal="center" vertical="center" shrinkToFit="1"/>
      <protection locked="0" hidden="1"/>
    </xf>
    <xf numFmtId="0" fontId="55" fillId="0" borderId="80" xfId="0" applyFont="1" applyBorder="1" applyAlignment="1" applyProtection="1">
      <alignment horizontal="center" vertical="center" shrinkToFit="1"/>
      <protection locked="0" hidden="1"/>
    </xf>
    <xf numFmtId="0" fontId="31" fillId="0" borderId="156" xfId="0" applyFont="1" applyBorder="1" applyAlignment="1" applyProtection="1">
      <alignment horizontal="center" vertical="center"/>
      <protection hidden="1"/>
    </xf>
    <xf numFmtId="181" fontId="31" fillId="0" borderId="33" xfId="0" applyNumberFormat="1" applyFont="1" applyBorder="1" applyAlignment="1" applyProtection="1">
      <alignment horizontal="center" vertical="center"/>
      <protection hidden="1"/>
    </xf>
    <xf numFmtId="0" fontId="31" fillId="0" borderId="33" xfId="0" applyFont="1" applyBorder="1" applyAlignment="1" applyProtection="1">
      <alignment horizontal="left" vertical="center" indent="1"/>
      <protection hidden="1"/>
    </xf>
    <xf numFmtId="0" fontId="34" fillId="0" borderId="68" xfId="0" applyFont="1" applyBorder="1" applyAlignment="1" applyProtection="1">
      <alignment horizontal="center" vertical="center"/>
      <protection hidden="1"/>
    </xf>
    <xf numFmtId="0" fontId="71" fillId="0" borderId="0" xfId="0" applyFont="1">
      <alignment vertical="center"/>
    </xf>
    <xf numFmtId="0" fontId="69" fillId="0" borderId="0" xfId="0" applyFont="1">
      <alignment vertical="center"/>
    </xf>
    <xf numFmtId="0" fontId="31" fillId="0" borderId="10" xfId="0" applyFont="1" applyBorder="1" applyAlignment="1" applyProtection="1">
      <alignment vertical="center"/>
      <protection hidden="1"/>
    </xf>
    <xf numFmtId="0" fontId="31" fillId="0" borderId="34" xfId="0" applyFont="1" applyBorder="1" applyAlignment="1" applyProtection="1">
      <alignment vertical="center"/>
      <protection hidden="1"/>
    </xf>
    <xf numFmtId="0" fontId="31" fillId="0" borderId="10" xfId="0" applyFont="1" applyBorder="1" applyAlignment="1" applyProtection="1">
      <alignment horizontal="left" vertical="center"/>
      <protection hidden="1"/>
    </xf>
    <xf numFmtId="0" fontId="31" fillId="0" borderId="34" xfId="0" applyFont="1" applyBorder="1" applyAlignment="1" applyProtection="1">
      <alignment horizontal="left" vertical="center"/>
      <protection hidden="1"/>
    </xf>
    <xf numFmtId="0" fontId="31" fillId="0" borderId="10" xfId="0" applyFont="1" applyBorder="1" applyAlignment="1" applyProtection="1">
      <alignment horizontal="center" vertical="center" shrinkToFit="1"/>
      <protection hidden="1"/>
    </xf>
    <xf numFmtId="0" fontId="31" fillId="0" borderId="34" xfId="0" applyFont="1" applyBorder="1" applyAlignment="1" applyProtection="1">
      <alignment horizontal="center" vertical="center" shrinkToFit="1"/>
      <protection hidden="1"/>
    </xf>
    <xf numFmtId="0" fontId="31" fillId="0" borderId="36" xfId="0" applyFont="1" applyBorder="1" applyAlignment="1" applyProtection="1">
      <alignment horizontal="center" vertical="center" shrinkToFit="1"/>
      <protection hidden="1"/>
    </xf>
    <xf numFmtId="0" fontId="31" fillId="0" borderId="16" xfId="0" applyFont="1" applyBorder="1" applyAlignment="1" applyProtection="1">
      <alignment horizontal="center" vertical="center"/>
      <protection hidden="1"/>
    </xf>
    <xf numFmtId="0" fontId="31" fillId="0" borderId="17" xfId="0" applyFont="1" applyBorder="1" applyAlignment="1" applyProtection="1">
      <alignment horizontal="center" vertical="center"/>
      <protection hidden="1"/>
    </xf>
    <xf numFmtId="0" fontId="31" fillId="0" borderId="46" xfId="0" applyFont="1" applyBorder="1" applyAlignment="1" applyProtection="1">
      <alignment horizontal="center" vertical="center"/>
      <protection hidden="1"/>
    </xf>
    <xf numFmtId="0" fontId="31" fillId="0" borderId="84" xfId="0" applyFont="1" applyBorder="1" applyAlignment="1" applyProtection="1">
      <alignment horizontal="center" vertical="center"/>
      <protection hidden="1"/>
    </xf>
    <xf numFmtId="0" fontId="31" fillId="0" borderId="85" xfId="0" applyFont="1" applyBorder="1" applyAlignment="1" applyProtection="1">
      <alignment horizontal="center" vertical="center"/>
      <protection hidden="1"/>
    </xf>
    <xf numFmtId="0" fontId="31" fillId="0" borderId="45" xfId="0" applyFont="1" applyBorder="1" applyAlignment="1" applyProtection="1">
      <alignment horizontal="center" vertical="center"/>
      <protection hidden="1"/>
    </xf>
    <xf numFmtId="0" fontId="55" fillId="0" borderId="0" xfId="0" applyFont="1" applyAlignment="1" applyProtection="1">
      <alignment horizontal="right" vertical="center"/>
      <protection hidden="1"/>
    </xf>
    <xf numFmtId="0" fontId="11" fillId="0" borderId="57" xfId="0" applyFont="1" applyBorder="1" applyAlignment="1" applyProtection="1">
      <alignment horizontal="center" shrinkToFit="1"/>
      <protection hidden="1"/>
    </xf>
    <xf numFmtId="0" fontId="36" fillId="0" borderId="19" xfId="0" applyFont="1" applyBorder="1" applyAlignment="1" applyProtection="1">
      <alignment horizontal="center" shrinkToFit="1"/>
      <protection hidden="1"/>
    </xf>
    <xf numFmtId="0" fontId="36" fillId="0" borderId="81" xfId="0" applyFont="1" applyBorder="1" applyAlignment="1" applyProtection="1">
      <alignment horizontal="center" vertical="center"/>
      <protection hidden="1"/>
    </xf>
    <xf numFmtId="0" fontId="36" fillId="0" borderId="82" xfId="0" applyFont="1" applyBorder="1" applyAlignment="1" applyProtection="1">
      <alignment horizontal="center" vertical="center"/>
      <protection hidden="1"/>
    </xf>
    <xf numFmtId="0" fontId="36" fillId="0" borderId="83" xfId="0" applyFont="1" applyBorder="1" applyAlignment="1" applyProtection="1">
      <alignment horizontal="center" vertical="center"/>
      <protection hidden="1"/>
    </xf>
    <xf numFmtId="0" fontId="11" fillId="0" borderId="16" xfId="0" applyFont="1" applyBorder="1" applyAlignment="1" applyProtection="1">
      <alignment horizontal="center" vertical="center"/>
      <protection hidden="1"/>
    </xf>
    <xf numFmtId="0" fontId="36" fillId="0" borderId="18" xfId="0" applyFont="1" applyBorder="1" applyAlignment="1" applyProtection="1">
      <alignment horizontal="center" vertical="center"/>
      <protection hidden="1"/>
    </xf>
    <xf numFmtId="0" fontId="36" fillId="0" borderId="84" xfId="0" applyFont="1" applyBorder="1" applyAlignment="1" applyProtection="1">
      <alignment horizontal="center" vertical="center"/>
      <protection hidden="1"/>
    </xf>
    <xf numFmtId="0" fontId="36" fillId="0" borderId="9" xfId="0" applyFont="1" applyBorder="1" applyAlignment="1" applyProtection="1">
      <alignment horizontal="center" vertical="center"/>
      <protection hidden="1"/>
    </xf>
    <xf numFmtId="0" fontId="34" fillId="0" borderId="84" xfId="0" applyFont="1" applyBorder="1" applyAlignment="1" applyProtection="1">
      <alignment horizontal="center" vertical="center" wrapText="1"/>
      <protection hidden="1"/>
    </xf>
    <xf numFmtId="0" fontId="36" fillId="0" borderId="10" xfId="0" applyFont="1" applyBorder="1" applyAlignment="1" applyProtection="1">
      <alignment horizontal="center" vertical="center"/>
      <protection hidden="1"/>
    </xf>
    <xf numFmtId="0" fontId="36" fillId="0" borderId="7" xfId="0" applyFont="1" applyBorder="1" applyAlignment="1" applyProtection="1">
      <alignment horizontal="center" vertical="center"/>
      <protection hidden="1"/>
    </xf>
    <xf numFmtId="0" fontId="31" fillId="0" borderId="8" xfId="0" applyFont="1" applyBorder="1" applyAlignment="1" applyProtection="1">
      <alignment horizontal="center" vertical="center"/>
      <protection hidden="1"/>
    </xf>
    <xf numFmtId="0" fontId="31" fillId="0" borderId="9" xfId="0" applyFont="1" applyBorder="1" applyAlignment="1" applyProtection="1">
      <alignment horizontal="center" vertical="center"/>
      <protection hidden="1"/>
    </xf>
    <xf numFmtId="0" fontId="31" fillId="0" borderId="15" xfId="0" applyFont="1" applyBorder="1" applyAlignment="1" applyProtection="1">
      <alignment horizontal="center" vertical="center"/>
      <protection hidden="1"/>
    </xf>
    <xf numFmtId="0" fontId="31" fillId="0" borderId="15" xfId="0" applyFont="1" applyBorder="1" applyAlignment="1" applyProtection="1">
      <alignment horizontal="left" vertical="center"/>
      <protection hidden="1"/>
    </xf>
    <xf numFmtId="181" fontId="31" fillId="0" borderId="15" xfId="0" applyNumberFormat="1" applyFont="1" applyBorder="1" applyAlignment="1" applyProtection="1">
      <alignment horizontal="center" vertical="center"/>
      <protection hidden="1"/>
    </xf>
    <xf numFmtId="0" fontId="31" fillId="0" borderId="89" xfId="0" applyFont="1" applyBorder="1" applyAlignment="1" applyProtection="1">
      <alignment horizontal="left" vertical="center" indent="1"/>
      <protection hidden="1"/>
    </xf>
    <xf numFmtId="0" fontId="13" fillId="0" borderId="36" xfId="0" applyFont="1" applyBorder="1" applyAlignment="1" applyProtection="1">
      <alignment horizontal="center" vertical="center" shrinkToFit="1"/>
      <protection hidden="1"/>
    </xf>
    <xf numFmtId="0" fontId="10" fillId="0" borderId="10" xfId="0" applyFont="1" applyBorder="1" applyAlignment="1" applyProtection="1">
      <alignment horizontal="center" vertical="center" shrinkToFit="1"/>
      <protection hidden="1"/>
    </xf>
    <xf numFmtId="0" fontId="10" fillId="0" borderId="34" xfId="0" applyFont="1" applyBorder="1" applyAlignment="1" applyProtection="1">
      <alignment horizontal="center" vertical="center" shrinkToFit="1"/>
      <protection hidden="1"/>
    </xf>
    <xf numFmtId="0" fontId="10" fillId="0" borderId="36" xfId="0" applyFont="1" applyBorder="1" applyAlignment="1" applyProtection="1">
      <alignment horizontal="center" vertical="center" shrinkToFit="1"/>
      <protection hidden="1"/>
    </xf>
    <xf numFmtId="0" fontId="16" fillId="0" borderId="18" xfId="0" applyFont="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31" fillId="0" borderId="5" xfId="0" applyFont="1" applyBorder="1" applyAlignment="1" applyProtection="1">
      <alignment horizontal="center" vertical="center"/>
      <protection hidden="1"/>
    </xf>
    <xf numFmtId="0" fontId="31" fillId="0" borderId="18" xfId="0" applyFont="1" applyBorder="1" applyAlignment="1" applyProtection="1">
      <alignment horizontal="center" vertical="center"/>
      <protection hidden="1"/>
    </xf>
    <xf numFmtId="0" fontId="31" fillId="0" borderId="12" xfId="0" applyFont="1" applyBorder="1" applyAlignment="1" applyProtection="1">
      <alignment horizontal="center" vertical="center"/>
      <protection hidden="1"/>
    </xf>
    <xf numFmtId="0" fontId="53" fillId="0" borderId="12" xfId="0" applyFont="1" applyBorder="1" applyAlignment="1" applyProtection="1">
      <alignment horizontal="center" vertical="center" shrinkToFit="1"/>
      <protection hidden="1"/>
    </xf>
    <xf numFmtId="0" fontId="37" fillId="0" borderId="12" xfId="0" applyFont="1" applyBorder="1" applyAlignment="1" applyProtection="1">
      <alignment horizontal="center" vertical="center" shrinkToFit="1"/>
      <protection hidden="1"/>
    </xf>
    <xf numFmtId="181" fontId="31" fillId="0" borderId="12" xfId="0" applyNumberFormat="1" applyFont="1" applyBorder="1" applyAlignment="1" applyProtection="1">
      <alignment horizontal="center" vertical="center"/>
      <protection hidden="1"/>
    </xf>
    <xf numFmtId="0" fontId="31" fillId="0" borderId="12" xfId="0" applyFont="1" applyBorder="1" applyAlignment="1" applyProtection="1">
      <alignment horizontal="left" vertical="center" indent="1"/>
      <protection hidden="1"/>
    </xf>
    <xf numFmtId="0" fontId="35" fillId="0" borderId="0" xfId="0" applyFont="1" applyAlignment="1" applyProtection="1">
      <alignment horizontal="center" vertical="center" wrapText="1" shrinkToFit="1"/>
      <protection hidden="1"/>
    </xf>
    <xf numFmtId="0" fontId="31" fillId="0" borderId="7" xfId="0" applyFont="1" applyBorder="1" applyAlignment="1" applyProtection="1">
      <alignment horizontal="center" vertical="center"/>
      <protection hidden="1"/>
    </xf>
    <xf numFmtId="0" fontId="59" fillId="0" borderId="0" xfId="0" applyFont="1">
      <alignment vertical="center"/>
    </xf>
    <xf numFmtId="0" fontId="57" fillId="0" borderId="0" xfId="0" applyFont="1">
      <alignment vertical="center"/>
    </xf>
    <xf numFmtId="0" fontId="55" fillId="0" borderId="0" xfId="0" applyFont="1" applyProtection="1">
      <alignment vertical="center"/>
      <protection hidden="1"/>
    </xf>
    <xf numFmtId="0" fontId="0" fillId="0" borderId="67" xfId="0" applyBorder="1" applyAlignment="1" applyProtection="1">
      <alignment horizontal="center" vertical="center" wrapText="1"/>
      <protection hidden="1"/>
    </xf>
    <xf numFmtId="0" fontId="0" fillId="0" borderId="88" xfId="0" applyBorder="1" applyAlignment="1" applyProtection="1">
      <alignment horizontal="center" vertical="center" wrapText="1"/>
      <protection hidden="1"/>
    </xf>
    <xf numFmtId="0" fontId="0" fillId="0" borderId="133" xfId="0" applyBorder="1" applyAlignment="1" applyProtection="1">
      <alignment horizontal="center" vertical="center" wrapText="1"/>
      <protection hidden="1"/>
    </xf>
    <xf numFmtId="0" fontId="0" fillId="0" borderId="134" xfId="0" applyBorder="1" applyAlignment="1" applyProtection="1">
      <alignment horizontal="center" vertical="center" wrapText="1"/>
      <protection hidden="1"/>
    </xf>
    <xf numFmtId="0" fontId="2" fillId="7" borderId="114" xfId="0" applyFont="1" applyFill="1" applyBorder="1" applyAlignment="1" applyProtection="1">
      <alignment horizontal="left" vertical="center"/>
      <protection hidden="1"/>
    </xf>
    <xf numFmtId="0" fontId="2" fillId="7" borderId="44" xfId="0" applyFont="1" applyFill="1" applyBorder="1" applyAlignment="1" applyProtection="1">
      <alignment horizontal="left" vertical="center"/>
      <protection hidden="1"/>
    </xf>
    <xf numFmtId="0" fontId="2" fillId="7" borderId="115" xfId="0" applyFont="1" applyFill="1" applyBorder="1" applyAlignment="1" applyProtection="1">
      <alignment horizontal="left" vertical="center"/>
      <protection hidden="1"/>
    </xf>
    <xf numFmtId="0" fontId="2" fillId="7" borderId="50" xfId="0" applyFont="1" applyFill="1" applyBorder="1" applyAlignment="1" applyProtection="1">
      <alignment horizontal="left" vertical="center"/>
      <protection hidden="1"/>
    </xf>
    <xf numFmtId="0" fontId="2" fillId="7" borderId="114" xfId="0" applyFont="1" applyFill="1" applyBorder="1" applyAlignment="1" applyProtection="1">
      <alignment horizontal="center" vertical="center"/>
      <protection hidden="1"/>
    </xf>
    <xf numFmtId="0" fontId="2" fillId="7" borderId="44" xfId="0" applyFont="1" applyFill="1" applyBorder="1" applyAlignment="1" applyProtection="1">
      <alignment horizontal="center" vertical="center"/>
      <protection hidden="1"/>
    </xf>
    <xf numFmtId="0" fontId="0" fillId="0" borderId="39" xfId="0" applyBorder="1" applyAlignment="1" applyProtection="1">
      <alignment horizontal="center" vertical="center" wrapText="1"/>
      <protection hidden="1"/>
    </xf>
    <xf numFmtId="0" fontId="0" fillId="0" borderId="51" xfId="0" applyBorder="1" applyAlignment="1" applyProtection="1">
      <alignment horizontal="center" vertical="center" wrapText="1"/>
      <protection hidden="1"/>
    </xf>
    <xf numFmtId="0" fontId="2" fillId="7" borderId="113" xfId="0" applyFont="1" applyFill="1" applyBorder="1" applyAlignment="1" applyProtection="1">
      <alignment horizontal="center" vertical="center"/>
      <protection hidden="1"/>
    </xf>
    <xf numFmtId="0" fontId="2" fillId="7" borderId="49" xfId="0" applyFont="1" applyFill="1" applyBorder="1" applyAlignment="1" applyProtection="1">
      <alignment horizontal="center" vertical="center"/>
      <protection hidden="1"/>
    </xf>
    <xf numFmtId="0" fontId="2" fillId="7" borderId="115" xfId="0" applyFont="1" applyFill="1" applyBorder="1" applyAlignment="1" applyProtection="1">
      <alignment horizontal="left" vertical="center" shrinkToFit="1"/>
      <protection hidden="1"/>
    </xf>
    <xf numFmtId="0" fontId="2" fillId="7" borderId="50" xfId="0" applyFont="1" applyFill="1" applyBorder="1" applyAlignment="1" applyProtection="1">
      <alignment horizontal="left" vertical="center" shrinkToFit="1"/>
      <protection hidden="1"/>
    </xf>
    <xf numFmtId="0" fontId="2" fillId="7" borderId="66" xfId="0" applyFont="1" applyFill="1" applyBorder="1" applyAlignment="1" applyProtection="1">
      <alignment horizontal="center" vertical="center" wrapText="1"/>
      <protection hidden="1"/>
    </xf>
    <xf numFmtId="0" fontId="2" fillId="7" borderId="43" xfId="0" applyFont="1" applyFill="1" applyBorder="1" applyAlignment="1" applyProtection="1">
      <alignment horizontal="center" vertical="center" wrapText="1"/>
      <protection hidden="1"/>
    </xf>
    <xf numFmtId="0" fontId="2" fillId="7" borderId="113" xfId="0" applyFont="1" applyFill="1" applyBorder="1" applyAlignment="1" applyProtection="1">
      <alignment horizontal="center" vertical="center" shrinkToFit="1"/>
      <protection hidden="1"/>
    </xf>
    <xf numFmtId="0" fontId="2" fillId="7" borderId="49" xfId="0" applyFont="1" applyFill="1" applyBorder="1" applyAlignment="1" applyProtection="1">
      <alignment horizontal="center" vertical="center" shrinkToFit="1"/>
      <protection hidden="1"/>
    </xf>
    <xf numFmtId="177" fontId="2" fillId="7" borderId="114" xfId="0" applyNumberFormat="1" applyFont="1" applyFill="1" applyBorder="1" applyAlignment="1" applyProtection="1">
      <alignment horizontal="center" vertical="center"/>
      <protection hidden="1"/>
    </xf>
    <xf numFmtId="177" fontId="2" fillId="7" borderId="44" xfId="0" applyNumberFormat="1" applyFont="1" applyFill="1" applyBorder="1" applyAlignment="1" applyProtection="1">
      <alignment horizontal="center" vertical="center"/>
      <protection hidden="1"/>
    </xf>
    <xf numFmtId="0" fontId="2" fillId="7" borderId="115" xfId="0" applyFont="1" applyFill="1" applyBorder="1" applyAlignment="1" applyProtection="1">
      <alignment horizontal="center" vertical="center"/>
      <protection hidden="1"/>
    </xf>
    <xf numFmtId="0" fontId="2" fillId="7" borderId="50" xfId="0" applyFont="1" applyFill="1" applyBorder="1" applyAlignment="1" applyProtection="1">
      <alignment horizontal="center" vertical="center"/>
      <protection hidden="1"/>
    </xf>
    <xf numFmtId="0" fontId="2" fillId="8" borderId="114" xfId="0" applyFont="1" applyFill="1" applyBorder="1" applyAlignment="1" applyProtection="1">
      <alignment horizontal="center" vertical="center"/>
      <protection hidden="1"/>
    </xf>
    <xf numFmtId="0" fontId="2" fillId="8" borderId="44" xfId="0" applyFont="1" applyFill="1" applyBorder="1" applyAlignment="1" applyProtection="1">
      <alignment horizontal="center" vertical="center"/>
      <protection hidden="1"/>
    </xf>
    <xf numFmtId="182" fontId="2" fillId="8" borderId="114" xfId="0" applyNumberFormat="1" applyFont="1" applyFill="1" applyBorder="1" applyAlignment="1" applyProtection="1">
      <alignment horizontal="center" vertical="center"/>
      <protection hidden="1"/>
    </xf>
    <xf numFmtId="182" fontId="2" fillId="8" borderId="44" xfId="0" applyNumberFormat="1" applyFont="1" applyFill="1" applyBorder="1" applyAlignment="1" applyProtection="1">
      <alignment horizontal="center" vertical="center"/>
      <protection hidden="1"/>
    </xf>
    <xf numFmtId="0" fontId="2" fillId="7" borderId="139" xfId="0" applyFont="1" applyFill="1" applyBorder="1" applyAlignment="1" applyProtection="1">
      <alignment horizontal="center" vertical="center"/>
      <protection hidden="1"/>
    </xf>
    <xf numFmtId="0" fontId="2" fillId="7" borderId="151" xfId="0" applyFont="1" applyFill="1" applyBorder="1" applyAlignment="1" applyProtection="1">
      <alignment horizontal="center" vertical="center"/>
      <protection hidden="1"/>
    </xf>
    <xf numFmtId="0" fontId="0" fillId="8" borderId="115" xfId="0" applyFill="1" applyBorder="1" applyAlignment="1">
      <alignment horizontal="center" vertical="center" shrinkToFit="1"/>
    </xf>
    <xf numFmtId="0" fontId="0" fillId="8" borderId="50" xfId="0" applyFill="1" applyBorder="1" applyAlignment="1">
      <alignment horizontal="center" vertical="center" shrinkToFit="1"/>
    </xf>
    <xf numFmtId="0" fontId="2" fillId="7" borderId="66" xfId="0" applyFont="1" applyFill="1" applyBorder="1" applyAlignment="1" applyProtection="1">
      <alignment horizontal="center" vertical="center"/>
      <protection hidden="1"/>
    </xf>
    <xf numFmtId="0" fontId="2" fillId="7" borderId="43" xfId="0" applyFont="1" applyFill="1" applyBorder="1" applyAlignment="1" applyProtection="1">
      <alignment horizontal="center" vertical="center"/>
      <protection hidden="1"/>
    </xf>
    <xf numFmtId="0" fontId="0" fillId="8" borderId="114" xfId="0" applyFill="1" applyBorder="1" applyAlignment="1">
      <alignment horizontal="center" vertical="center"/>
    </xf>
    <xf numFmtId="0" fontId="0" fillId="8" borderId="44" xfId="0" applyFill="1" applyBorder="1" applyAlignment="1">
      <alignment horizontal="center" vertical="center"/>
    </xf>
    <xf numFmtId="0" fontId="0" fillId="8" borderId="114" xfId="0" applyFill="1" applyBorder="1" applyAlignment="1">
      <alignment horizontal="center" vertical="center" shrinkToFit="1"/>
    </xf>
    <xf numFmtId="0" fontId="0" fillId="8" borderId="44" xfId="0" applyFill="1" applyBorder="1" applyAlignment="1">
      <alignment horizontal="center" vertical="center" shrinkToFit="1"/>
    </xf>
  </cellXfs>
  <cellStyles count="33">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s>
  <dxfs count="0"/>
  <tableStyles count="0" defaultTableStyle="TableStyleMedium2" defaultPivotStyle="PivotStyleLight16"/>
  <colors>
    <mruColors>
      <color rgb="FFFF99FF"/>
      <color rgb="FFFFCCFF"/>
      <color rgb="FFCCFFFF"/>
      <color rgb="FF31869B"/>
      <color rgb="FF00FFCC"/>
      <color rgb="FFFFFF99"/>
      <color rgb="FFFFFFCC"/>
      <color rgb="FFCC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38100</xdr:colOff>
      <xdr:row>30</xdr:row>
      <xdr:rowOff>38100</xdr:rowOff>
    </xdr:from>
    <xdr:to>
      <xdr:col>18</xdr:col>
      <xdr:colOff>116205</xdr:colOff>
      <xdr:row>33</xdr:row>
      <xdr:rowOff>114299</xdr:rowOff>
    </xdr:to>
    <xdr:pic>
      <xdr:nvPicPr>
        <xdr:cNvPr id="2" name="Picture 1" descr="11285224273029.png">
          <a:extLst>
            <a:ext uri="{FF2B5EF4-FFF2-40B4-BE49-F238E27FC236}">
              <a16:creationId xmlns:a16="http://schemas.microsoft.com/office/drawing/2014/main" id="{8998D26A-0420-4160-9502-0DD98D070DB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141720" y="8359140"/>
          <a:ext cx="718185" cy="7619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53"/>
  <sheetViews>
    <sheetView tabSelected="1" zoomScale="110" zoomScaleNormal="110" zoomScalePageLayoutView="110" workbookViewId="0">
      <selection activeCell="M4" sqref="M4"/>
    </sheetView>
  </sheetViews>
  <sheetFormatPr defaultColWidth="8.875" defaultRowHeight="13.5" x14ac:dyDescent="0.15"/>
  <sheetData>
    <row r="2" spans="2:11" ht="18.75" x14ac:dyDescent="0.15">
      <c r="B2" s="237" t="s">
        <v>360</v>
      </c>
    </row>
    <row r="3" spans="2:11" ht="14.25" x14ac:dyDescent="0.15">
      <c r="B3" s="160"/>
    </row>
    <row r="4" spans="2:11" x14ac:dyDescent="0.15">
      <c r="B4" s="161" t="s">
        <v>198</v>
      </c>
      <c r="C4" s="161"/>
      <c r="D4" s="161"/>
    </row>
    <row r="5" spans="2:11" x14ac:dyDescent="0.15">
      <c r="B5" s="162" t="s">
        <v>199</v>
      </c>
      <c r="C5" s="162"/>
      <c r="D5" s="162"/>
      <c r="G5" s="238" t="s">
        <v>312</v>
      </c>
      <c r="H5" s="162"/>
      <c r="I5" s="162"/>
      <c r="J5" s="162"/>
      <c r="K5" s="162"/>
    </row>
    <row r="6" spans="2:11" x14ac:dyDescent="0.15">
      <c r="B6" s="163" t="s">
        <v>200</v>
      </c>
      <c r="C6" s="163"/>
      <c r="D6" s="163"/>
    </row>
    <row r="8" spans="2:11" x14ac:dyDescent="0.15">
      <c r="B8" t="s">
        <v>201</v>
      </c>
      <c r="C8" s="158"/>
      <c r="D8" s="158"/>
      <c r="E8" s="158"/>
      <c r="F8" s="158"/>
      <c r="G8" s="158"/>
      <c r="H8" s="158"/>
      <c r="I8" s="158"/>
      <c r="J8" s="158"/>
    </row>
    <row r="9" spans="2:11" x14ac:dyDescent="0.15">
      <c r="B9" t="s">
        <v>192</v>
      </c>
      <c r="C9" s="158"/>
      <c r="D9" s="158"/>
      <c r="E9" s="158"/>
      <c r="F9" s="158"/>
      <c r="G9" s="158"/>
      <c r="H9" s="158"/>
      <c r="I9" s="158"/>
      <c r="J9" s="158"/>
    </row>
    <row r="10" spans="2:11" x14ac:dyDescent="0.15">
      <c r="B10" t="s">
        <v>195</v>
      </c>
    </row>
    <row r="12" spans="2:11" x14ac:dyDescent="0.15">
      <c r="B12" t="s">
        <v>222</v>
      </c>
    </row>
    <row r="13" spans="2:11" x14ac:dyDescent="0.15">
      <c r="B13" s="167" t="s">
        <v>223</v>
      </c>
      <c r="C13" s="167"/>
      <c r="D13" s="167"/>
      <c r="E13" s="167"/>
      <c r="F13" s="167"/>
      <c r="G13" s="167"/>
      <c r="H13" s="167"/>
      <c r="I13" s="167"/>
    </row>
    <row r="14" spans="2:11" x14ac:dyDescent="0.15">
      <c r="B14" t="s">
        <v>224</v>
      </c>
    </row>
    <row r="15" spans="2:11" x14ac:dyDescent="0.15">
      <c r="B15" t="s">
        <v>225</v>
      </c>
    </row>
    <row r="16" spans="2:11" x14ac:dyDescent="0.15">
      <c r="B16" t="s">
        <v>226</v>
      </c>
    </row>
    <row r="17" spans="2:8" x14ac:dyDescent="0.15">
      <c r="B17" t="s">
        <v>227</v>
      </c>
    </row>
    <row r="18" spans="2:8" x14ac:dyDescent="0.15">
      <c r="B18" s="291" t="s">
        <v>343</v>
      </c>
    </row>
    <row r="20" spans="2:8" x14ac:dyDescent="0.15">
      <c r="B20" t="s">
        <v>193</v>
      </c>
      <c r="C20" s="159"/>
      <c r="D20" s="159"/>
      <c r="E20" s="159"/>
      <c r="F20" s="159"/>
      <c r="G20" s="159"/>
      <c r="H20" s="159"/>
    </row>
    <row r="21" spans="2:8" x14ac:dyDescent="0.15">
      <c r="B21" t="s">
        <v>194</v>
      </c>
      <c r="C21" s="159"/>
      <c r="D21" s="159"/>
      <c r="E21" s="159"/>
      <c r="F21" s="159"/>
      <c r="G21" s="159"/>
      <c r="H21" s="159"/>
    </row>
    <row r="24" spans="2:8" x14ac:dyDescent="0.15">
      <c r="B24" t="s">
        <v>196</v>
      </c>
    </row>
    <row r="25" spans="2:8" x14ac:dyDescent="0.15">
      <c r="B25" s="291" t="s">
        <v>346</v>
      </c>
    </row>
    <row r="26" spans="2:8" x14ac:dyDescent="0.15">
      <c r="B26" s="292" t="s">
        <v>344</v>
      </c>
    </row>
    <row r="27" spans="2:8" x14ac:dyDescent="0.15">
      <c r="B27" t="s">
        <v>345</v>
      </c>
    </row>
    <row r="29" spans="2:8" x14ac:dyDescent="0.15">
      <c r="B29" t="s">
        <v>197</v>
      </c>
    </row>
    <row r="30" spans="2:8" x14ac:dyDescent="0.15">
      <c r="B30" s="293" t="s">
        <v>351</v>
      </c>
    </row>
    <row r="32" spans="2:8" x14ac:dyDescent="0.15">
      <c r="B32" t="s">
        <v>229</v>
      </c>
    </row>
    <row r="33" spans="2:11" x14ac:dyDescent="0.15">
      <c r="B33" t="s">
        <v>361</v>
      </c>
    </row>
    <row r="35" spans="2:11" x14ac:dyDescent="0.15">
      <c r="B35" s="168" t="s">
        <v>238</v>
      </c>
      <c r="C35" s="168"/>
      <c r="D35" s="168"/>
      <c r="E35" s="168"/>
      <c r="F35" s="168"/>
      <c r="G35" s="168"/>
      <c r="H35" s="168"/>
      <c r="I35" s="168"/>
      <c r="J35" s="168"/>
      <c r="K35" s="168"/>
    </row>
    <row r="36" spans="2:11" x14ac:dyDescent="0.15">
      <c r="B36" s="168" t="s">
        <v>234</v>
      </c>
      <c r="C36" s="168"/>
      <c r="D36" s="168"/>
      <c r="E36" s="168"/>
      <c r="F36" s="168"/>
      <c r="G36" s="168"/>
      <c r="H36" s="168"/>
      <c r="I36" s="168"/>
      <c r="J36" s="168"/>
      <c r="K36" s="168"/>
    </row>
    <row r="37" spans="2:11" x14ac:dyDescent="0.15">
      <c r="B37" s="168" t="s">
        <v>333</v>
      </c>
      <c r="C37" s="168"/>
      <c r="D37" s="168"/>
      <c r="E37" s="168"/>
      <c r="F37" s="168"/>
      <c r="G37" s="168"/>
      <c r="H37" s="168"/>
      <c r="I37" s="168"/>
      <c r="J37" s="168"/>
      <c r="K37" s="168"/>
    </row>
    <row r="38" spans="2:11" x14ac:dyDescent="0.15">
      <c r="B38" s="168" t="s">
        <v>235</v>
      </c>
      <c r="C38" s="168"/>
      <c r="D38" s="168"/>
      <c r="E38" s="168"/>
      <c r="F38" s="168"/>
      <c r="G38" s="168"/>
      <c r="H38" s="168"/>
      <c r="I38" s="168"/>
      <c r="J38" s="168"/>
      <c r="K38" s="168"/>
    </row>
    <row r="40" spans="2:11" x14ac:dyDescent="0.15">
      <c r="B40" s="169" t="s">
        <v>239</v>
      </c>
      <c r="C40" s="169"/>
      <c r="D40" s="169"/>
      <c r="E40" s="169"/>
      <c r="F40" s="169"/>
      <c r="G40" s="169"/>
      <c r="H40" s="169"/>
      <c r="I40" s="169"/>
      <c r="J40" s="169"/>
      <c r="K40" s="169"/>
    </row>
    <row r="41" spans="2:11" x14ac:dyDescent="0.15">
      <c r="B41" s="169" t="s">
        <v>334</v>
      </c>
      <c r="C41" s="169"/>
      <c r="D41" s="169"/>
      <c r="E41" s="169"/>
      <c r="F41" s="169"/>
      <c r="G41" s="169"/>
      <c r="H41" s="169"/>
      <c r="I41" s="169"/>
      <c r="J41" s="169"/>
      <c r="K41" s="169"/>
    </row>
    <row r="43" spans="2:11" x14ac:dyDescent="0.15">
      <c r="B43" t="s">
        <v>306</v>
      </c>
    </row>
    <row r="44" spans="2:11" x14ac:dyDescent="0.15">
      <c r="B44" t="s">
        <v>347</v>
      </c>
    </row>
    <row r="46" spans="2:11" x14ac:dyDescent="0.15">
      <c r="B46" t="s">
        <v>363</v>
      </c>
    </row>
    <row r="47" spans="2:11" x14ac:dyDescent="0.15">
      <c r="B47" t="s">
        <v>307</v>
      </c>
    </row>
    <row r="49" spans="2:12" x14ac:dyDescent="0.15">
      <c r="B49" t="s">
        <v>308</v>
      </c>
    </row>
    <row r="51" spans="2:12" ht="14.25" thickBot="1" x14ac:dyDescent="0.2"/>
    <row r="52" spans="2:12" x14ac:dyDescent="0.15">
      <c r="B52" s="213" t="s">
        <v>362</v>
      </c>
      <c r="C52" s="214"/>
      <c r="D52" s="214"/>
      <c r="E52" s="214"/>
      <c r="F52" s="214"/>
      <c r="G52" s="214"/>
      <c r="H52" s="214"/>
      <c r="I52" s="214"/>
      <c r="J52" s="214"/>
      <c r="K52" s="214"/>
      <c r="L52" s="215"/>
    </row>
    <row r="53" spans="2:12" ht="14.25" thickBot="1" x14ac:dyDescent="0.2">
      <c r="B53" s="216" t="s">
        <v>316</v>
      </c>
      <c r="C53" s="217"/>
      <c r="D53" s="217"/>
      <c r="E53" s="217"/>
      <c r="F53" s="217"/>
      <c r="G53" s="217"/>
      <c r="H53" s="217"/>
      <c r="I53" s="217"/>
      <c r="J53" s="217"/>
      <c r="K53" s="217"/>
      <c r="L53" s="218"/>
    </row>
  </sheetData>
  <sheetProtection algorithmName="SHA-512" hashValue="6dsbNnknZSCe0S4RvCdY2MqfyvsSlt61V9PAg9HZgKwkQ3Hevecr0NJHxAmlzTyjwKVSJk8n8T5LjjTLPl5O7A==" saltValue="YOnp2iX7f5Cu/+8217BwAw==" spinCount="100000" sheet="1" objects="1" scenarios="1"/>
  <phoneticPr fontId="28"/>
  <pageMargins left="0.7" right="0.7" top="0.75" bottom="0.75" header="0.3" footer="0.3"/>
  <pageSetup paperSize="9" scale="70" orientation="portrait" horizontalDpi="360" verticalDpi="360"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5"/>
    <pageSetUpPr fitToPage="1"/>
  </sheetPr>
  <dimension ref="A1:BP11"/>
  <sheetViews>
    <sheetView zoomScaleSheetLayoutView="100" workbookViewId="0">
      <selection activeCell="E19" sqref="E19"/>
    </sheetView>
  </sheetViews>
  <sheetFormatPr defaultColWidth="8.875" defaultRowHeight="13.5" x14ac:dyDescent="0.15"/>
  <cols>
    <col min="1" max="1" width="2.125" style="1" customWidth="1"/>
    <col min="2" max="2" width="9.375" style="1" customWidth="1"/>
    <col min="3" max="3" width="7.625" style="1" customWidth="1"/>
    <col min="4" max="4" width="31.125" style="1" customWidth="1"/>
    <col min="5" max="5" width="38.625" style="1" customWidth="1"/>
    <col min="6" max="6" width="9" style="1" customWidth="1"/>
    <col min="7" max="8" width="12.5" style="1" customWidth="1"/>
    <col min="9" max="11" width="10" style="1" customWidth="1"/>
    <col min="12" max="12" width="45" style="1" customWidth="1"/>
    <col min="13" max="13" width="60" style="1" customWidth="1"/>
    <col min="14" max="14" width="31.375" style="1" customWidth="1"/>
    <col min="15" max="16" width="25" style="1" customWidth="1"/>
    <col min="17" max="17" width="20.625" style="1" customWidth="1"/>
    <col min="18" max="19" width="22.5" style="1" customWidth="1"/>
    <col min="20" max="20" width="20" style="1" customWidth="1"/>
    <col min="21" max="22" width="6.125" style="1" customWidth="1"/>
    <col min="23" max="23" width="20" style="1" customWidth="1"/>
    <col min="24" max="26" width="6.125" style="1" customWidth="1"/>
    <col min="27" max="27" width="20" style="1" customWidth="1"/>
    <col min="28" max="30" width="6.125" style="1" customWidth="1"/>
    <col min="31" max="31" width="20" style="1" customWidth="1"/>
    <col min="32" max="34" width="6.125" style="1" customWidth="1"/>
    <col min="35" max="35" width="20" style="1" customWidth="1"/>
    <col min="36" max="38" width="6.125" style="1" customWidth="1"/>
    <col min="39" max="39" width="20" style="1" customWidth="1"/>
    <col min="40" max="42" width="6.125" style="1" customWidth="1"/>
    <col min="43" max="43" width="20" style="1" customWidth="1"/>
    <col min="44" max="46" width="6.125" style="1" customWidth="1"/>
    <col min="47" max="47" width="20" style="1" customWidth="1"/>
    <col min="48" max="50" width="6.125" style="1" customWidth="1"/>
    <col min="51" max="51" width="20" style="1" customWidth="1"/>
    <col min="52" max="52" width="6.125" style="1" customWidth="1"/>
    <col min="53" max="53" width="22.375" style="1" customWidth="1"/>
    <col min="54" max="55" width="9" style="1" customWidth="1"/>
    <col min="56" max="56" width="16.375" style="1" customWidth="1"/>
    <col min="57" max="58" width="9" style="1" customWidth="1"/>
    <col min="59" max="60" width="16.125" style="1" customWidth="1"/>
    <col min="61" max="61" width="12.625" style="1" customWidth="1"/>
    <col min="62" max="62" width="25" style="1" customWidth="1"/>
    <col min="63" max="63" width="38.625" style="1" bestFit="1" customWidth="1"/>
    <col min="65" max="65" width="14.875" customWidth="1"/>
    <col min="66" max="66" width="13.625" customWidth="1"/>
    <col min="67" max="67" width="16.5" customWidth="1"/>
  </cols>
  <sheetData>
    <row r="1" spans="1:68" ht="21.75" customHeight="1" thickBot="1" x14ac:dyDescent="0.2">
      <c r="A1" s="44" t="str">
        <f>記入シート!A2</f>
        <v>令和７年度　第60回茨城県アンサンブルコンテスト県西地区大会</v>
      </c>
      <c r="B1" s="45"/>
      <c r="C1" s="45"/>
      <c r="D1" s="45"/>
      <c r="E1" s="45"/>
      <c r="F1" s="45"/>
      <c r="G1" s="44" t="s">
        <v>98</v>
      </c>
      <c r="H1" s="45"/>
      <c r="I1" s="46"/>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row>
    <row r="2" spans="1:68" ht="41.25" customHeight="1" thickBot="1" x14ac:dyDescent="0.2">
      <c r="A2" s="45"/>
      <c r="B2" s="254" t="s">
        <v>72</v>
      </c>
      <c r="C2" s="248" t="s">
        <v>132</v>
      </c>
      <c r="D2" s="246" t="s">
        <v>99</v>
      </c>
      <c r="E2" s="255" t="s">
        <v>100</v>
      </c>
      <c r="F2" s="261" t="s">
        <v>101</v>
      </c>
      <c r="G2" s="262" t="s">
        <v>102</v>
      </c>
      <c r="H2" s="254" t="s">
        <v>103</v>
      </c>
      <c r="I2" s="247" t="s">
        <v>67</v>
      </c>
      <c r="J2" s="248" t="s">
        <v>244</v>
      </c>
      <c r="K2" s="250" t="s">
        <v>317</v>
      </c>
      <c r="L2" s="254" t="s">
        <v>104</v>
      </c>
      <c r="M2" s="246" t="s">
        <v>105</v>
      </c>
      <c r="N2" s="255" t="s">
        <v>106</v>
      </c>
      <c r="O2" s="254" t="s">
        <v>107</v>
      </c>
      <c r="P2" s="246" t="s">
        <v>108</v>
      </c>
      <c r="Q2" s="255" t="s">
        <v>109</v>
      </c>
      <c r="R2" s="254" t="s">
        <v>110</v>
      </c>
      <c r="S2" s="246" t="s">
        <v>111</v>
      </c>
      <c r="T2" s="255" t="s">
        <v>112</v>
      </c>
      <c r="U2" s="737" t="s">
        <v>131</v>
      </c>
      <c r="V2" s="738"/>
      <c r="W2" s="247" t="s">
        <v>43</v>
      </c>
      <c r="X2" s="284" t="s">
        <v>325</v>
      </c>
      <c r="Y2" s="737" t="s">
        <v>131</v>
      </c>
      <c r="Z2" s="738"/>
      <c r="AA2" s="247" t="s">
        <v>60</v>
      </c>
      <c r="AB2" s="284" t="s">
        <v>325</v>
      </c>
      <c r="AC2" s="737" t="s">
        <v>131</v>
      </c>
      <c r="AD2" s="738"/>
      <c r="AE2" s="247" t="s">
        <v>61</v>
      </c>
      <c r="AF2" s="284" t="s">
        <v>325</v>
      </c>
      <c r="AG2" s="737" t="s">
        <v>131</v>
      </c>
      <c r="AH2" s="738"/>
      <c r="AI2" s="246" t="s">
        <v>62</v>
      </c>
      <c r="AJ2" s="284" t="s">
        <v>325</v>
      </c>
      <c r="AK2" s="737" t="s">
        <v>131</v>
      </c>
      <c r="AL2" s="738"/>
      <c r="AM2" s="246" t="s">
        <v>63</v>
      </c>
      <c r="AN2" s="284" t="s">
        <v>325</v>
      </c>
      <c r="AO2" s="737" t="s">
        <v>131</v>
      </c>
      <c r="AP2" s="738"/>
      <c r="AQ2" s="246" t="s">
        <v>64</v>
      </c>
      <c r="AR2" s="284" t="s">
        <v>325</v>
      </c>
      <c r="AS2" s="737" t="s">
        <v>131</v>
      </c>
      <c r="AT2" s="738"/>
      <c r="AU2" s="246" t="s">
        <v>65</v>
      </c>
      <c r="AV2" s="284" t="s">
        <v>325</v>
      </c>
      <c r="AW2" s="737" t="s">
        <v>131</v>
      </c>
      <c r="AX2" s="738"/>
      <c r="AY2" s="247" t="s">
        <v>66</v>
      </c>
      <c r="AZ2" s="284" t="s">
        <v>325</v>
      </c>
      <c r="BA2" s="251" t="s">
        <v>168</v>
      </c>
      <c r="BB2" s="249" t="s">
        <v>169</v>
      </c>
      <c r="BC2" s="250" t="s">
        <v>181</v>
      </c>
      <c r="BD2" s="739" t="s">
        <v>176</v>
      </c>
      <c r="BE2" s="740"/>
      <c r="BF2" s="268" t="s">
        <v>177</v>
      </c>
      <c r="BG2" s="51" t="s">
        <v>113</v>
      </c>
      <c r="BH2" s="71" t="s">
        <v>184</v>
      </c>
      <c r="BI2" s="157" t="s">
        <v>11</v>
      </c>
      <c r="BJ2" s="192" t="s">
        <v>114</v>
      </c>
      <c r="BK2" s="194" t="s">
        <v>189</v>
      </c>
      <c r="BL2" s="193" t="s">
        <v>134</v>
      </c>
      <c r="BM2" s="77" t="s">
        <v>135</v>
      </c>
      <c r="BN2" s="77" t="s">
        <v>137</v>
      </c>
      <c r="BO2" s="78" t="s">
        <v>135</v>
      </c>
      <c r="BP2" s="78" t="s">
        <v>357</v>
      </c>
    </row>
    <row r="3" spans="1:68" ht="18.600000000000001" customHeight="1" thickBot="1" x14ac:dyDescent="0.2">
      <c r="A3" s="191"/>
      <c r="B3" s="256">
        <f>記入シート!$F$12</f>
        <v>0</v>
      </c>
      <c r="C3" s="252" t="str">
        <f>記入シート!F13</f>
        <v>県西</v>
      </c>
      <c r="D3" s="252">
        <f>記入シート!$F$14</f>
        <v>0</v>
      </c>
      <c r="E3" s="257">
        <f>記入シート!$F$15</f>
        <v>0</v>
      </c>
      <c r="F3" s="274" t="s">
        <v>318</v>
      </c>
      <c r="G3" s="257">
        <f>記入シート!F31</f>
        <v>0</v>
      </c>
      <c r="H3" s="256">
        <f>記入シート!F32</f>
        <v>0</v>
      </c>
      <c r="I3" s="275">
        <f>記入シート!F62</f>
        <v>0</v>
      </c>
      <c r="J3" s="253">
        <f>記入シート!F63</f>
        <v>0</v>
      </c>
      <c r="K3" s="276">
        <f>記入シート!F64</f>
        <v>0</v>
      </c>
      <c r="L3" s="256">
        <f>記入シート!F33</f>
        <v>0</v>
      </c>
      <c r="M3" s="252">
        <f>記入シート!F34</f>
        <v>0</v>
      </c>
      <c r="N3" s="263">
        <f>記入シート!F35</f>
        <v>0</v>
      </c>
      <c r="O3" s="256">
        <f>記入シート!F36</f>
        <v>0</v>
      </c>
      <c r="P3" s="252">
        <f>記入シート!F37</f>
        <v>0</v>
      </c>
      <c r="Q3" s="263">
        <f>記入シート!F38</f>
        <v>0</v>
      </c>
      <c r="R3" s="256">
        <f>記入シート!F39</f>
        <v>0</v>
      </c>
      <c r="S3" s="252">
        <f>記入シート!F40</f>
        <v>0</v>
      </c>
      <c r="T3" s="263">
        <f>記入シート!F41</f>
        <v>0</v>
      </c>
      <c r="U3" s="265">
        <f>記入シート!F43</f>
        <v>0</v>
      </c>
      <c r="V3" s="253">
        <f>記入シート!G43</f>
        <v>0</v>
      </c>
      <c r="W3" s="252">
        <f>記入シート!F42</f>
        <v>0</v>
      </c>
      <c r="X3" s="276">
        <f>記入シート!H42</f>
        <v>0</v>
      </c>
      <c r="Y3" s="279">
        <f>記入シート!F45</f>
        <v>0</v>
      </c>
      <c r="Z3" s="281">
        <f>記入シート!G45</f>
        <v>0</v>
      </c>
      <c r="AA3" s="252">
        <f>記入シート!F44</f>
        <v>0</v>
      </c>
      <c r="AB3" s="276">
        <f>記入シート!H44</f>
        <v>0</v>
      </c>
      <c r="AC3" s="279">
        <f>記入シート!F47</f>
        <v>0</v>
      </c>
      <c r="AD3" s="281">
        <f>記入シート!G47</f>
        <v>0</v>
      </c>
      <c r="AE3" s="252">
        <f>記入シート!F46</f>
        <v>0</v>
      </c>
      <c r="AF3" s="276">
        <f>記入シート!H46</f>
        <v>0</v>
      </c>
      <c r="AG3" s="279" t="str">
        <f>IF(記入シート!F49="","",記入シート!F49)</f>
        <v/>
      </c>
      <c r="AH3" s="281" t="str">
        <f>IF(記入シート!G49="","",記入シート!G49)</f>
        <v/>
      </c>
      <c r="AI3" s="252" t="str">
        <f>IF(記入シート!F48="","",記入シート!F48)</f>
        <v/>
      </c>
      <c r="AJ3" s="276" t="str">
        <f>IF(記入シート!H48=0,"",記入シート!H48)</f>
        <v/>
      </c>
      <c r="AK3" s="279" t="str">
        <f>IF(記入シート!F51="","",記入シート!F51)</f>
        <v/>
      </c>
      <c r="AL3" s="281" t="str">
        <f>IF(記入シート!G51="","",記入シート!G51)</f>
        <v/>
      </c>
      <c r="AM3" s="252" t="str">
        <f>IF(記入シート!F50="","",記入シート!F50)</f>
        <v/>
      </c>
      <c r="AN3" s="276" t="str">
        <f>IF(記入シート!H50=0,"",記入シート!H50)</f>
        <v/>
      </c>
      <c r="AO3" s="279" t="str">
        <f>IF(記入シート!F53="","",記入シート!F53)</f>
        <v/>
      </c>
      <c r="AP3" s="281" t="str">
        <f>IF(記入シート!G53="","",記入シート!G53)</f>
        <v/>
      </c>
      <c r="AQ3" s="252" t="str">
        <f>IF(記入シート!F52="","",記入シート!F52)</f>
        <v/>
      </c>
      <c r="AR3" s="276" t="str">
        <f>IF(記入シート!H52=0,"",記入シート!H52)</f>
        <v/>
      </c>
      <c r="AS3" s="279" t="str">
        <f>IF(記入シート!F55="","",記入シート!F55)</f>
        <v/>
      </c>
      <c r="AT3" s="281" t="str">
        <f>IF(記入シート!G55="","",記入シート!G55)</f>
        <v/>
      </c>
      <c r="AU3" s="252" t="str">
        <f>IF(記入シート!F54="","",記入シート!F54)</f>
        <v/>
      </c>
      <c r="AV3" s="276" t="str">
        <f>IF(記入シート!H54=0,"",記入シート!H54)</f>
        <v/>
      </c>
      <c r="AW3" s="279" t="str">
        <f>IF(記入シート!F57="","",記入シート!F57)</f>
        <v/>
      </c>
      <c r="AX3" s="281" t="str">
        <f>IF(記入シート!G57="","",記入シート!G57)</f>
        <v/>
      </c>
      <c r="AY3" s="252" t="str">
        <f>IF(記入シート!F56="","",記入シート!F56)</f>
        <v/>
      </c>
      <c r="AZ3" s="276" t="str">
        <f>IF(記入シート!H56=0,"",記入シート!H56)</f>
        <v/>
      </c>
      <c r="BA3" s="256" t="str">
        <f>IF(記入シート!F58="","",記入シート!F58)</f>
        <v/>
      </c>
      <c r="BB3" s="253">
        <f>IF(記入シート!H58=0,,記入シート!H58)</f>
        <v>0</v>
      </c>
      <c r="BC3" s="276" t="str">
        <f>IF(記入シート!F59=0,"",記入シート!F59)</f>
        <v/>
      </c>
      <c r="BD3" s="256" t="str">
        <f>IF(記入シート!F60=0,"",記入シート!F60)</f>
        <v/>
      </c>
      <c r="BE3" s="253" t="str">
        <f>IF(記入シート!H60=0,"",記入シート!H60)</f>
        <v/>
      </c>
      <c r="BF3" s="276" t="str">
        <f>IF(記入シート!F61=0,"",記入シート!F61)</f>
        <v/>
      </c>
      <c r="BG3" s="269">
        <f>記入シート!F17</f>
        <v>0</v>
      </c>
      <c r="BH3" s="283">
        <f>記入シート!F21</f>
        <v>0</v>
      </c>
      <c r="BI3" s="270">
        <f>記入シート!F18</f>
        <v>0</v>
      </c>
      <c r="BJ3" s="269">
        <f>記入シート!F19</f>
        <v>0</v>
      </c>
      <c r="BK3" s="269">
        <f>記入シート!F20</f>
        <v>0</v>
      </c>
      <c r="BL3" s="271">
        <f>記入シート!F22</f>
        <v>0</v>
      </c>
      <c r="BM3" s="272">
        <f>記入シート!F23</f>
        <v>0</v>
      </c>
      <c r="BN3" s="272">
        <f>記入シート!F24</f>
        <v>0</v>
      </c>
      <c r="BO3" s="273">
        <f>記入シート!F25</f>
        <v>0</v>
      </c>
      <c r="BP3" s="273">
        <f>記入シート!F26</f>
        <v>0</v>
      </c>
    </row>
    <row r="4" spans="1:68" ht="18.600000000000001" customHeight="1" x14ac:dyDescent="0.15">
      <c r="A4" s="45"/>
      <c r="B4" s="256" t="str">
        <f>IF(G4="","",記入シート!$F$12)</f>
        <v/>
      </c>
      <c r="C4" s="252" t="str">
        <f>記入シート!F13</f>
        <v>県西</v>
      </c>
      <c r="D4" s="252" t="str">
        <f>IF(G4="","",記入シート!$F$14)</f>
        <v/>
      </c>
      <c r="E4" s="257" t="str">
        <f>IF(G4="","",記入シート!$F$15)</f>
        <v/>
      </c>
      <c r="F4" s="265" t="str">
        <f>IF(G4="","","Ｂ")</f>
        <v/>
      </c>
      <c r="G4" s="257" t="str">
        <f>IF(記入シート!I31="","",記入シート!I31)</f>
        <v/>
      </c>
      <c r="H4" s="256" t="str">
        <f>IF(記入シート!I32="","",記入シート!I32)</f>
        <v/>
      </c>
      <c r="I4" s="275" t="str">
        <f>IF(記入シート!I62="","",記入シート!I62)</f>
        <v/>
      </c>
      <c r="J4" s="253">
        <f>記入シート!I63</f>
        <v>0</v>
      </c>
      <c r="K4" s="276" t="str">
        <f>IF(記入シート!I64="","",記入シート!I64)</f>
        <v/>
      </c>
      <c r="L4" s="256" t="str">
        <f>IF(記入シート!I33="","",記入シート!I33)</f>
        <v/>
      </c>
      <c r="M4" s="252" t="str">
        <f>IF(記入シート!I34="","",記入シート!I34)</f>
        <v/>
      </c>
      <c r="N4" s="263" t="str">
        <f>IF(記入シート!I35="","",記入シート!I35)</f>
        <v/>
      </c>
      <c r="O4" s="256" t="str">
        <f>IF(記入シート!I36="","",記入シート!I36)</f>
        <v/>
      </c>
      <c r="P4" s="252" t="str">
        <f>IF(記入シート!I37="","",記入シート!I37)</f>
        <v/>
      </c>
      <c r="Q4" s="263" t="str">
        <f>IF(記入シート!I38="","",記入シート!I38)</f>
        <v/>
      </c>
      <c r="R4" s="256" t="str">
        <f>IF(記入シート!I39="","",記入シート!I39)</f>
        <v/>
      </c>
      <c r="S4" s="252" t="str">
        <f>IF(記入シート!I40="","",記入シート!I40)</f>
        <v/>
      </c>
      <c r="T4" s="263" t="str">
        <f>IF(記入シート!I41="","",記入シート!I41)</f>
        <v/>
      </c>
      <c r="U4" s="265" t="str">
        <f>IF(記入シート!I43=0,"",記入シート!I43)</f>
        <v/>
      </c>
      <c r="V4" s="253" t="str">
        <f>IF(記入シート!J43=0,"",記入シート!J43)</f>
        <v/>
      </c>
      <c r="W4" s="252" t="str">
        <f>IF(記入シート!I42="","",記入シート!I42)</f>
        <v/>
      </c>
      <c r="X4" s="276" t="str">
        <f>IF(記入シート!K42=0,"",記入シート!K42)</f>
        <v/>
      </c>
      <c r="Y4" s="279" t="str">
        <f>IF(記入シート!I45=0,"",記入シート!I45)</f>
        <v/>
      </c>
      <c r="Z4" s="281" t="str">
        <f>IF(記入シート!J45=0,"",記入シート!J45)</f>
        <v/>
      </c>
      <c r="AA4" s="252" t="str">
        <f>IF(記入シート!I44="","",記入シート!I44)</f>
        <v/>
      </c>
      <c r="AB4" s="276" t="str">
        <f>IF(記入シート!K44=0,"",記入シート!K44)</f>
        <v/>
      </c>
      <c r="AC4" s="279" t="str">
        <f>IF(記入シート!I47=0,"",記入シート!I47)</f>
        <v/>
      </c>
      <c r="AD4" s="281" t="str">
        <f>IF(記入シート!J47=0,"",記入シート!J47)</f>
        <v/>
      </c>
      <c r="AE4" s="252" t="str">
        <f>IF(記入シート!I46="","",記入シート!I46)</f>
        <v/>
      </c>
      <c r="AF4" s="276" t="str">
        <f>IF(記入シート!K46=0,"",記入シート!K46)</f>
        <v/>
      </c>
      <c r="AG4" s="279" t="str">
        <f>IF(記入シート!I49="","",記入シート!I49)</f>
        <v/>
      </c>
      <c r="AH4" s="281" t="str">
        <f>IF(記入シート!J49="","",記入シート!J49)</f>
        <v/>
      </c>
      <c r="AI4" s="252" t="str">
        <f>IF(記入シート!I48="","",記入シート!I48)</f>
        <v/>
      </c>
      <c r="AJ4" s="276" t="str">
        <f>IF(記入シート!K48=0,"",記入シート!K48)</f>
        <v/>
      </c>
      <c r="AK4" s="279" t="str">
        <f>IF(記入シート!I51="","",記入シート!I51)</f>
        <v/>
      </c>
      <c r="AL4" s="281" t="str">
        <f>IF(記入シート!J51="","",記入シート!J51)</f>
        <v/>
      </c>
      <c r="AM4" s="252" t="str">
        <f>IF(記入シート!I50="","",記入シート!I50)</f>
        <v/>
      </c>
      <c r="AN4" s="276" t="str">
        <f>IF(記入シート!K50=0,"",記入シート!K50)</f>
        <v/>
      </c>
      <c r="AO4" s="279" t="str">
        <f>IF(記入シート!I53="","",記入シート!I53)</f>
        <v/>
      </c>
      <c r="AP4" s="281" t="str">
        <f>IF(記入シート!J53="","",記入シート!J53)</f>
        <v/>
      </c>
      <c r="AQ4" s="252" t="str">
        <f>IF(記入シート!I52="","",記入シート!I52)</f>
        <v/>
      </c>
      <c r="AR4" s="276" t="str">
        <f>IF(記入シート!K52=0,"",記入シート!K52)</f>
        <v/>
      </c>
      <c r="AS4" s="279" t="str">
        <f>IF(記入シート!I55="","",記入シート!I55)</f>
        <v/>
      </c>
      <c r="AT4" s="281" t="str">
        <f>IF(記入シート!J55="","",記入シート!J55)</f>
        <v/>
      </c>
      <c r="AU4" s="252" t="str">
        <f>IF(記入シート!I54="","",記入シート!I54)</f>
        <v/>
      </c>
      <c r="AV4" s="276" t="str">
        <f>IF(記入シート!K54=0,"",記入シート!K54)</f>
        <v/>
      </c>
      <c r="AW4" s="279" t="str">
        <f>IF(記入シート!I57="","",記入シート!I57)</f>
        <v/>
      </c>
      <c r="AX4" s="281" t="str">
        <f>IF(記入シート!J57="","",記入シート!J57)</f>
        <v/>
      </c>
      <c r="AY4" s="252" t="str">
        <f>IF(記入シート!I56="","",記入シート!I56)</f>
        <v/>
      </c>
      <c r="AZ4" s="276" t="str">
        <f>IF(記入シート!K56=0,"",記入シート!K56)</f>
        <v/>
      </c>
      <c r="BA4" s="256" t="str">
        <f>IF(記入シート!I58="","",記入シート!I58)</f>
        <v/>
      </c>
      <c r="BB4" s="253">
        <f>IF(記入シート!K58=0,,記入シート!K58)</f>
        <v>0</v>
      </c>
      <c r="BC4" s="276" t="str">
        <f>IF(記入シート!I59=0,"",記入シート!I59)</f>
        <v/>
      </c>
      <c r="BD4" s="256" t="str">
        <f>IF(記入シート!I60=0,"",記入シート!I60)</f>
        <v/>
      </c>
      <c r="BE4" s="253" t="str">
        <f>IF(記入シート!K60=0,"",記入シート!K60)</f>
        <v/>
      </c>
      <c r="BF4" s="276" t="str">
        <f>IF(記入シート!I61=0,"",記入シート!I61)</f>
        <v/>
      </c>
      <c r="BG4" s="45"/>
      <c r="BH4" s="45"/>
      <c r="BI4" s="45"/>
      <c r="BJ4" s="45"/>
      <c r="BK4" s="45"/>
    </row>
    <row r="5" spans="1:68" ht="18.600000000000001" customHeight="1" thickBot="1" x14ac:dyDescent="0.2">
      <c r="A5" s="45"/>
      <c r="B5" s="258" t="str">
        <f>IF(G5="","",記入シート!$F$12)</f>
        <v/>
      </c>
      <c r="C5" s="259" t="str">
        <f>記入シート!F13</f>
        <v>県西</v>
      </c>
      <c r="D5" s="259" t="str">
        <f>IF(G5="","",記入シート!$F$14)</f>
        <v/>
      </c>
      <c r="E5" s="260" t="str">
        <f>IF(G5="","",記入シート!$F$15)</f>
        <v/>
      </c>
      <c r="F5" s="266" t="str">
        <f>IF(G5="","","Ｃ")</f>
        <v/>
      </c>
      <c r="G5" s="260" t="str">
        <f>IF(記入シート!L31="","",記入シート!L31)</f>
        <v/>
      </c>
      <c r="H5" s="258" t="str">
        <f>IF(記入シート!L32="","",記入シート!L32)</f>
        <v/>
      </c>
      <c r="I5" s="277" t="str">
        <f>IF(記入シート!L62="","",記入シート!L62)</f>
        <v/>
      </c>
      <c r="J5" s="267">
        <f>記入シート!L63</f>
        <v>0</v>
      </c>
      <c r="K5" s="278" t="str">
        <f>IF(記入シート!L64="","",記入シート!L64)</f>
        <v/>
      </c>
      <c r="L5" s="258" t="str">
        <f>IF(記入シート!L33="","",記入シート!L33)</f>
        <v/>
      </c>
      <c r="M5" s="259" t="str">
        <f>IF(記入シート!L34="","",記入シート!L34)</f>
        <v/>
      </c>
      <c r="N5" s="264" t="str">
        <f>IF(記入シート!L35="","",記入シート!L35)</f>
        <v/>
      </c>
      <c r="O5" s="258" t="str">
        <f>IF(記入シート!L36="","",記入シート!L36)</f>
        <v/>
      </c>
      <c r="P5" s="259" t="str">
        <f>IF(記入シート!L37="","",記入シート!L37)</f>
        <v/>
      </c>
      <c r="Q5" s="264" t="str">
        <f>IF(記入シート!L38="","",記入シート!L38)</f>
        <v/>
      </c>
      <c r="R5" s="258" t="str">
        <f>IF(記入シート!L39="","",記入シート!L39)</f>
        <v/>
      </c>
      <c r="S5" s="259" t="str">
        <f>IF(記入シート!L40="","",記入シート!L40)</f>
        <v/>
      </c>
      <c r="T5" s="264" t="str">
        <f>IF(記入シート!L41="","",記入シート!L41)</f>
        <v/>
      </c>
      <c r="U5" s="266" t="str">
        <f>IF(記入シート!L43=0,"",記入シート!L43)</f>
        <v/>
      </c>
      <c r="V5" s="267" t="str">
        <f>IF(記入シート!M43=0,"",記入シート!M43)</f>
        <v/>
      </c>
      <c r="W5" s="259" t="str">
        <f>IF(記入シート!L42="","",記入シート!L42)</f>
        <v/>
      </c>
      <c r="X5" s="278" t="str">
        <f>IF(記入シート!N42=0,"",記入シート!N42)</f>
        <v/>
      </c>
      <c r="Y5" s="280" t="str">
        <f>IF(記入シート!L45=0,"",記入シート!L45)</f>
        <v/>
      </c>
      <c r="Z5" s="282" t="str">
        <f>IF(記入シート!M45=0,"",記入シート!M45)</f>
        <v/>
      </c>
      <c r="AA5" s="259" t="str">
        <f>IF(記入シート!L44="","",記入シート!L44)</f>
        <v/>
      </c>
      <c r="AB5" s="278" t="str">
        <f>IF(記入シート!N44=0,"",記入シート!N44)</f>
        <v/>
      </c>
      <c r="AC5" s="280" t="str">
        <f>IF(記入シート!L47=0,"",記入シート!L47)</f>
        <v/>
      </c>
      <c r="AD5" s="282" t="str">
        <f>IF(記入シート!M47=0,"",記入シート!M47)</f>
        <v/>
      </c>
      <c r="AE5" s="259" t="str">
        <f>IF(記入シート!L46="","",記入シート!L46)</f>
        <v/>
      </c>
      <c r="AF5" s="278" t="str">
        <f>IF(記入シート!N46=0,"",記入シート!N46)</f>
        <v/>
      </c>
      <c r="AG5" s="280" t="str">
        <f>IF(記入シート!L49="","",記入シート!L49)</f>
        <v/>
      </c>
      <c r="AH5" s="282" t="str">
        <f>IF(記入シート!M49="","",記入シート!M49)</f>
        <v/>
      </c>
      <c r="AI5" s="259" t="str">
        <f>IF(記入シート!L48="","",記入シート!L48)</f>
        <v/>
      </c>
      <c r="AJ5" s="278" t="str">
        <f>IF(記入シート!N48=0,"",記入シート!N48)</f>
        <v/>
      </c>
      <c r="AK5" s="280" t="str">
        <f>IF(記入シート!L51="","",記入シート!L51)</f>
        <v/>
      </c>
      <c r="AL5" s="282" t="str">
        <f>IF(記入シート!M51="","",記入シート!M51)</f>
        <v/>
      </c>
      <c r="AM5" s="259" t="str">
        <f>IF(記入シート!L50="","",記入シート!L50)</f>
        <v/>
      </c>
      <c r="AN5" s="278" t="str">
        <f>IF(記入シート!N50=0,"",記入シート!N50)</f>
        <v/>
      </c>
      <c r="AO5" s="280" t="str">
        <f>IF(記入シート!L53="","",記入シート!L53)</f>
        <v/>
      </c>
      <c r="AP5" s="282" t="str">
        <f>IF(記入シート!M53="","",記入シート!M53)</f>
        <v/>
      </c>
      <c r="AQ5" s="259" t="str">
        <f>IF(記入シート!L52="","",記入シート!L52)</f>
        <v/>
      </c>
      <c r="AR5" s="278" t="str">
        <f>IF(記入シート!N52=0,"",記入シート!N52)</f>
        <v/>
      </c>
      <c r="AS5" s="280" t="str">
        <f>IF(記入シート!L55="","",記入シート!L55)</f>
        <v/>
      </c>
      <c r="AT5" s="282" t="str">
        <f>IF(記入シート!M55="","",記入シート!M55)</f>
        <v/>
      </c>
      <c r="AU5" s="259" t="str">
        <f>IF(記入シート!L54="","",記入シート!L54)</f>
        <v/>
      </c>
      <c r="AV5" s="278" t="str">
        <f>IF(記入シート!N54=0,"",記入シート!N54)</f>
        <v/>
      </c>
      <c r="AW5" s="280" t="str">
        <f>IF(記入シート!L57="","",記入シート!L57)</f>
        <v/>
      </c>
      <c r="AX5" s="282" t="str">
        <f>IF(記入シート!M57="","",記入シート!M57)</f>
        <v/>
      </c>
      <c r="AY5" s="259" t="str">
        <f>IF(記入シート!L56="","",記入シート!L56)</f>
        <v/>
      </c>
      <c r="AZ5" s="278" t="str">
        <f>IF(記入シート!N56=0,"",記入シート!N56)</f>
        <v/>
      </c>
      <c r="BA5" s="258" t="str">
        <f>IF(記入シート!L58="","",記入シート!L58)</f>
        <v/>
      </c>
      <c r="BB5" s="267">
        <f>IF(記入シート!N58=0,,記入シート!N58)</f>
        <v>0</v>
      </c>
      <c r="BC5" s="278" t="str">
        <f>IF(記入シート!L59=0,"",記入シート!L59)</f>
        <v/>
      </c>
      <c r="BD5" s="258" t="str">
        <f>IF(記入シート!L60=0,"",記入シート!L60)</f>
        <v/>
      </c>
      <c r="BE5" s="267" t="str">
        <f>IF(記入シート!N60=0,"",記入シート!N60)</f>
        <v/>
      </c>
      <c r="BF5" s="278" t="str">
        <f>IF(記入シート!L61=0,"",記入シート!L61)</f>
        <v/>
      </c>
      <c r="BG5" s="45"/>
      <c r="BH5" s="45"/>
      <c r="BI5" s="45"/>
      <c r="BJ5" s="45"/>
      <c r="BK5" s="45"/>
    </row>
    <row r="6" spans="1:68" x14ac:dyDescent="0.15">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row>
    <row r="7" spans="1:68" x14ac:dyDescent="0.15">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row>
    <row r="8" spans="1:68" x14ac:dyDescent="0.15">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row>
    <row r="9" spans="1:68" x14ac:dyDescent="0.15">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row>
    <row r="10" spans="1:68" x14ac:dyDescent="0.15">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row>
    <row r="11" spans="1:68" x14ac:dyDescent="0.15">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row>
  </sheetData>
  <sheetProtection selectLockedCells="1"/>
  <mergeCells count="9">
    <mergeCell ref="AO2:AP2"/>
    <mergeCell ref="AS2:AT2"/>
    <mergeCell ref="AW2:AX2"/>
    <mergeCell ref="BD2:BE2"/>
    <mergeCell ref="U2:V2"/>
    <mergeCell ref="Y2:Z2"/>
    <mergeCell ref="AC2:AD2"/>
    <mergeCell ref="AG2:AH2"/>
    <mergeCell ref="AK2:AL2"/>
  </mergeCells>
  <phoneticPr fontId="1" type="noConversion"/>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249977111117893"/>
    <pageSetUpPr fitToPage="1"/>
  </sheetPr>
  <dimension ref="A1:BH14"/>
  <sheetViews>
    <sheetView zoomScaleSheetLayoutView="100" workbookViewId="0">
      <selection activeCell="D11" sqref="D11"/>
    </sheetView>
  </sheetViews>
  <sheetFormatPr defaultColWidth="8.875" defaultRowHeight="13.5" x14ac:dyDescent="0.15"/>
  <cols>
    <col min="1" max="1" width="2.125" style="1" customWidth="1"/>
    <col min="2" max="2" width="9.375" style="1" customWidth="1"/>
    <col min="3" max="3" width="7.625" style="1" customWidth="1"/>
    <col min="4" max="4" width="31.125" style="1" customWidth="1"/>
    <col min="5" max="5" width="38.625" style="1" customWidth="1"/>
    <col min="6" max="6" width="16.125" style="1" customWidth="1"/>
    <col min="7" max="8" width="12.5" style="1" customWidth="1"/>
    <col min="9" max="11" width="10" style="1" customWidth="1"/>
    <col min="12" max="12" width="45" style="1" customWidth="1"/>
    <col min="13" max="13" width="60" style="1" customWidth="1"/>
    <col min="14" max="14" width="31.375" style="1" customWidth="1"/>
    <col min="15" max="16" width="25" style="1" customWidth="1"/>
    <col min="17" max="17" width="20.625" style="1" customWidth="1"/>
    <col min="18" max="19" width="22.5" style="1" customWidth="1"/>
    <col min="20" max="20" width="20" style="1" customWidth="1"/>
    <col min="21" max="21" width="6.125" style="1" customWidth="1"/>
    <col min="22" max="22" width="20" style="1" customWidth="1"/>
    <col min="23" max="24" width="6.125" style="1" customWidth="1"/>
    <col min="25" max="25" width="20" style="1" customWidth="1"/>
    <col min="26" max="27" width="6.125" style="1" customWidth="1"/>
    <col min="28" max="28" width="20" style="1" customWidth="1"/>
    <col min="29" max="30" width="6.125" style="1" customWidth="1"/>
    <col min="31" max="31" width="20" style="1" customWidth="1"/>
    <col min="32" max="33" width="6.125" style="1" customWidth="1"/>
    <col min="34" max="34" width="20" style="1" customWidth="1"/>
    <col min="35" max="36" width="6.125" style="1" customWidth="1"/>
    <col min="37" max="37" width="20" style="1" customWidth="1"/>
    <col min="38" max="39" width="6.125" style="1" customWidth="1"/>
    <col min="40" max="40" width="20" style="1" customWidth="1"/>
    <col min="41" max="42" width="6.125" style="1" customWidth="1"/>
    <col min="43" max="43" width="20" style="1" customWidth="1"/>
    <col min="44" max="44" width="6.125" style="1" customWidth="1"/>
    <col min="45" max="45" width="22.375" style="1" customWidth="1"/>
    <col min="46" max="47" width="9" style="1" customWidth="1"/>
    <col min="48" max="48" width="16.375" style="1" customWidth="1"/>
    <col min="49" max="50" width="9" style="1" customWidth="1"/>
    <col min="51" max="52" width="16.125" style="1" customWidth="1"/>
    <col min="53" max="53" width="12.625" style="1" customWidth="1"/>
    <col min="54" max="54" width="25" style="1" customWidth="1"/>
    <col min="55" max="55" width="38.625" style="1" bestFit="1" customWidth="1"/>
    <col min="57" max="57" width="14.875" customWidth="1"/>
    <col min="58" max="58" width="13.625" customWidth="1"/>
    <col min="59" max="59" width="16.5" customWidth="1"/>
  </cols>
  <sheetData>
    <row r="1" spans="1:60" ht="21.75" customHeight="1" thickBot="1" x14ac:dyDescent="0.2">
      <c r="A1" s="44" t="str">
        <f>記入シート!A2</f>
        <v>令和７年度　第60回茨城県アンサンブルコンテスト県西地区大会</v>
      </c>
      <c r="B1" s="45"/>
      <c r="C1" s="45"/>
      <c r="D1" s="45"/>
      <c r="E1" s="45"/>
      <c r="F1" s="45"/>
      <c r="G1" s="44" t="s">
        <v>98</v>
      </c>
      <c r="H1" s="45"/>
      <c r="I1" s="46" t="s">
        <v>116</v>
      </c>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row>
    <row r="2" spans="1:60" ht="41.25" customHeight="1" thickBot="1" x14ac:dyDescent="0.2">
      <c r="A2" s="45"/>
      <c r="B2" s="47" t="s">
        <v>72</v>
      </c>
      <c r="C2" s="73" t="s">
        <v>132</v>
      </c>
      <c r="D2" s="47" t="s">
        <v>99</v>
      </c>
      <c r="E2" s="48" t="s">
        <v>100</v>
      </c>
      <c r="F2" s="49" t="s">
        <v>101</v>
      </c>
      <c r="G2" s="50" t="s">
        <v>102</v>
      </c>
      <c r="H2" s="51" t="s">
        <v>103</v>
      </c>
      <c r="I2" s="52" t="s">
        <v>67</v>
      </c>
      <c r="J2" s="71" t="s">
        <v>244</v>
      </c>
      <c r="K2" s="71" t="s">
        <v>243</v>
      </c>
      <c r="L2" s="51" t="s">
        <v>104</v>
      </c>
      <c r="M2" s="51" t="s">
        <v>105</v>
      </c>
      <c r="N2" s="51" t="s">
        <v>106</v>
      </c>
      <c r="O2" s="51" t="s">
        <v>107</v>
      </c>
      <c r="P2" s="51" t="s">
        <v>108</v>
      </c>
      <c r="Q2" s="51" t="s">
        <v>109</v>
      </c>
      <c r="R2" s="51" t="s">
        <v>110</v>
      </c>
      <c r="S2" s="51" t="s">
        <v>111</v>
      </c>
      <c r="T2" s="52" t="s">
        <v>112</v>
      </c>
      <c r="U2" s="182" t="s">
        <v>131</v>
      </c>
      <c r="V2" s="52" t="s">
        <v>43</v>
      </c>
      <c r="W2" s="284" t="s">
        <v>325</v>
      </c>
      <c r="X2" s="182" t="s">
        <v>131</v>
      </c>
      <c r="Y2" s="52" t="s">
        <v>60</v>
      </c>
      <c r="Z2" s="284" t="s">
        <v>325</v>
      </c>
      <c r="AA2" s="182" t="s">
        <v>131</v>
      </c>
      <c r="AB2" s="52" t="s">
        <v>61</v>
      </c>
      <c r="AC2" s="284" t="s">
        <v>325</v>
      </c>
      <c r="AD2" s="182" t="s">
        <v>131</v>
      </c>
      <c r="AE2" s="51" t="s">
        <v>62</v>
      </c>
      <c r="AF2" s="284" t="s">
        <v>325</v>
      </c>
      <c r="AG2" s="182" t="s">
        <v>131</v>
      </c>
      <c r="AH2" s="51" t="s">
        <v>63</v>
      </c>
      <c r="AI2" s="284" t="s">
        <v>325</v>
      </c>
      <c r="AJ2" s="182" t="s">
        <v>131</v>
      </c>
      <c r="AK2" s="51" t="s">
        <v>64</v>
      </c>
      <c r="AL2" s="284" t="s">
        <v>325</v>
      </c>
      <c r="AM2" s="182" t="s">
        <v>131</v>
      </c>
      <c r="AN2" s="51" t="s">
        <v>65</v>
      </c>
      <c r="AO2" s="284" t="s">
        <v>325</v>
      </c>
      <c r="AP2" s="182" t="s">
        <v>131</v>
      </c>
      <c r="AQ2" s="52" t="s">
        <v>66</v>
      </c>
      <c r="AR2" s="284" t="s">
        <v>325</v>
      </c>
      <c r="AS2" s="84" t="s">
        <v>168</v>
      </c>
      <c r="AT2" s="83" t="s">
        <v>169</v>
      </c>
      <c r="AU2" s="70" t="s">
        <v>181</v>
      </c>
      <c r="AV2" s="747" t="s">
        <v>176</v>
      </c>
      <c r="AW2" s="748"/>
      <c r="AX2" s="69" t="s">
        <v>177</v>
      </c>
      <c r="AY2" s="51" t="s">
        <v>113</v>
      </c>
      <c r="AZ2" s="71" t="s">
        <v>184</v>
      </c>
      <c r="BA2" s="157" t="s">
        <v>11</v>
      </c>
      <c r="BB2" s="192" t="s">
        <v>114</v>
      </c>
      <c r="BC2" s="194" t="s">
        <v>189</v>
      </c>
      <c r="BD2" s="193" t="s">
        <v>134</v>
      </c>
      <c r="BE2" s="77" t="s">
        <v>135</v>
      </c>
      <c r="BF2" s="77" t="s">
        <v>137</v>
      </c>
      <c r="BG2" s="78" t="s">
        <v>135</v>
      </c>
      <c r="BH2" s="78" t="s">
        <v>357</v>
      </c>
    </row>
    <row r="3" spans="1:60" ht="18.600000000000001" customHeight="1" x14ac:dyDescent="0.15">
      <c r="A3" s="53"/>
      <c r="B3" s="749" t="str">
        <f>'（例）記入シート'!$F$12</f>
        <v>高校生</v>
      </c>
      <c r="C3" s="745" t="str">
        <f>'（例）記入シート'!F13</f>
        <v>県西</v>
      </c>
      <c r="D3" s="741" t="str">
        <f>'（例）記入シート'!$F$14</f>
        <v>県立安紺高等学校</v>
      </c>
      <c r="E3" s="751" t="str">
        <f>'（例）記入シート'!$F$15</f>
        <v>けんりつあんこんこうとうがっこう</v>
      </c>
      <c r="F3" s="753" t="s">
        <v>115</v>
      </c>
      <c r="G3" s="755" t="str">
        <f>'（例）記入シート'!F31</f>
        <v>打楽器</v>
      </c>
      <c r="H3" s="745" t="str">
        <f>'（例）記入シート'!F32</f>
        <v>七重奏</v>
      </c>
      <c r="I3" s="757">
        <f>'（例）記入シート'!F62</f>
        <v>0.1944444444444445</v>
      </c>
      <c r="J3" s="745" t="str">
        <f>'（例）記入シート'!F63</f>
        <v>あり</v>
      </c>
      <c r="K3" s="745" t="str">
        <f>'（例）記入シート'!F64</f>
        <v>あり</v>
      </c>
      <c r="L3" s="741" t="str">
        <f>'（例）記入シート'!F33</f>
        <v>ヴォルケーノ・タワー</v>
      </c>
      <c r="M3" s="741" t="str">
        <f>'（例）記入シート'!F34</f>
        <v>ぼるけーの・たわー</v>
      </c>
      <c r="N3" s="741" t="str">
        <f>'（例）記入シート'!F35</f>
        <v>The Volcano Tower</v>
      </c>
      <c r="O3" s="741" t="str">
        <f>'（例）記入シート'!F36</f>
        <v>グラステイル</v>
      </c>
      <c r="P3" s="741" t="str">
        <f>'（例）記入シート'!F37</f>
        <v>ぐらすている</v>
      </c>
      <c r="Q3" s="741" t="str">
        <f>'（例）記入シート'!F38</f>
        <v>Jerry　Grasstail</v>
      </c>
      <c r="R3" s="741" t="str">
        <f>'（例）記入シート'!F39</f>
        <v>なし</v>
      </c>
      <c r="S3" s="741" t="str">
        <f>'（例）記入シート'!F40</f>
        <v>なし</v>
      </c>
      <c r="T3" s="743" t="str">
        <f>'（例）記入シート'!F41</f>
        <v>なし</v>
      </c>
      <c r="U3" s="195" t="str">
        <f>'（例）記入シート'!F43</f>
        <v>Perc</v>
      </c>
      <c r="V3" s="745" t="str">
        <f>'（例）記入シート'!F42</f>
        <v>吹連　次郎</v>
      </c>
      <c r="W3" s="759" t="str">
        <f>'（例）記入シート'!H42</f>
        <v>○</v>
      </c>
      <c r="X3" s="195" t="str">
        <f>'（例）記入シート'!F45</f>
        <v>Perc</v>
      </c>
      <c r="Y3" s="745" t="str">
        <f>'（例）記入シート'!F44</f>
        <v>吹連　三郎</v>
      </c>
      <c r="Z3" s="759" t="str">
        <f>'（例）記入シート'!H44</f>
        <v>○</v>
      </c>
      <c r="AA3" s="195" t="str">
        <f>'（例）記入シート'!F47</f>
        <v>Perc</v>
      </c>
      <c r="AB3" s="745" t="str">
        <f>'（例）記入シート'!F46</f>
        <v>吹連　四郎</v>
      </c>
      <c r="AC3" s="759" t="str">
        <f>'（例）記入シート'!H46</f>
        <v>○</v>
      </c>
      <c r="AD3" s="195" t="str">
        <f>IF('（例）記入シート'!F49="","",'（例）記入シート'!F49)</f>
        <v>Perc</v>
      </c>
      <c r="AE3" s="745" t="str">
        <f>IF('（例）記入シート'!F48="","",'（例）記入シート'!F48)</f>
        <v>吹連　五郎</v>
      </c>
      <c r="AF3" s="759" t="str">
        <f>IF('（例）記入シート'!H48=0,"",'（例）記入シート'!H48)</f>
        <v>○</v>
      </c>
      <c r="AG3" s="195" t="str">
        <f>IF('（例）記入シート'!F51="","",'（例）記入シート'!F51)</f>
        <v>Perc</v>
      </c>
      <c r="AH3" s="745" t="str">
        <f>IF('（例）記入シート'!F50="","",'（例）記入シート'!F50)</f>
        <v>吹連　六郎</v>
      </c>
      <c r="AI3" s="759" t="str">
        <f>IF('（例）記入シート'!H50=0,"",'（例）記入シート'!H50)</f>
        <v>○</v>
      </c>
      <c r="AJ3" s="195" t="str">
        <f>IF('（例）記入シート'!F53="","",'（例）記入シート'!F53)</f>
        <v>Perc</v>
      </c>
      <c r="AK3" s="745" t="str">
        <f>IF('（例）記入シート'!F52="","",'（例）記入シート'!F52)</f>
        <v>吹連　七郎</v>
      </c>
      <c r="AL3" s="759" t="str">
        <f>IF('（例）記入シート'!H52=0,"",'（例）記入シート'!H52)</f>
        <v>○</v>
      </c>
      <c r="AM3" s="195" t="str">
        <f>IF('（例）記入シート'!F55="","",'（例）記入シート'!F55)</f>
        <v>Perc</v>
      </c>
      <c r="AN3" s="745" t="str">
        <f>IF('（例）記入シート'!F54="","",'（例）記入シート'!F54)</f>
        <v>吹連　八郎</v>
      </c>
      <c r="AO3" s="759" t="str">
        <f>IF('（例）記入シート'!H54=0,"",'（例）記入シート'!H54)</f>
        <v>○</v>
      </c>
      <c r="AP3" s="195" t="str">
        <f>IF('（例）記入シート'!F57="","",'（例）記入シート'!F57)</f>
        <v/>
      </c>
      <c r="AQ3" s="765" t="str">
        <f>IF('（例）記入シート'!F56="","",'（例）記入シート'!F56)</f>
        <v/>
      </c>
      <c r="AR3" s="759" t="str">
        <f>IF('（例）記入シート'!H56=0,"",'（例）記入シート'!H56)</f>
        <v/>
      </c>
      <c r="AS3" s="749" t="str">
        <f>IF('（例）記入シート'!F58="","",'（例）記入シート'!F58)</f>
        <v>マリンバ１・ティンパニ４・ビブラフォン１・トムトム４・レインスティック１・スモールマラカス１</v>
      </c>
      <c r="AT3" s="745" t="str">
        <f>IF('（例）記入シート'!H58=0,,'（例）記入シート'!H58)</f>
        <v>◎</v>
      </c>
      <c r="AU3" s="759">
        <f>IF('（例）記入シート'!F59=0,"",'（例）記入シート'!F59)</f>
        <v>13</v>
      </c>
      <c r="AV3" s="749" t="str">
        <f>IF('（例）記入シート'!F60=0,"",'（例）記入シート'!F60)</f>
        <v>吹連出版</v>
      </c>
      <c r="AW3" s="759" t="str">
        <f>IF('（例）記入シート'!H60=0,"",'（例）記入シート'!H60)</f>
        <v>販売</v>
      </c>
      <c r="AX3" s="769">
        <f>IF('（例）記入シート'!F61=0,"",'（例）記入シート'!F61)</f>
        <v>1</v>
      </c>
      <c r="AY3" s="761" t="str">
        <f>'（例）記入シート'!F17</f>
        <v>吹連　太郎</v>
      </c>
      <c r="AZ3" s="761" t="str">
        <f>'（例）記入シート'!F21</f>
        <v>090－1234－5678</v>
      </c>
      <c r="BA3" s="763" t="str">
        <f>'（例）記入シート'!F18</f>
        <v>306－0054</v>
      </c>
      <c r="BB3" s="761" t="str">
        <f>'（例）記入シート'!F19</f>
        <v>古河市中田新田12-1</v>
      </c>
      <c r="BC3" s="761" t="str">
        <f>'（例）記入シート'!F20</f>
        <v>0280－48－2755／0280－48－5424</v>
      </c>
      <c r="BD3" s="771">
        <f>'（例）記入シート'!F22</f>
        <v>0</v>
      </c>
      <c r="BE3" s="773" t="str">
        <f>'（例）記入シート'!F23</f>
        <v>自家用車　１</v>
      </c>
      <c r="BF3" s="773" t="str">
        <f>'（例）記入シート'!F24</f>
        <v>２ｔ　１</v>
      </c>
      <c r="BG3" s="767">
        <f>'（例）記入シート'!F25</f>
        <v>0</v>
      </c>
      <c r="BH3" s="767">
        <f>'（例）記入シート'!F26</f>
        <v>23</v>
      </c>
    </row>
    <row r="4" spans="1:60" ht="18.600000000000001" customHeight="1" thickBot="1" x14ac:dyDescent="0.2">
      <c r="A4" s="191"/>
      <c r="B4" s="750"/>
      <c r="C4" s="746"/>
      <c r="D4" s="742"/>
      <c r="E4" s="752"/>
      <c r="F4" s="754"/>
      <c r="G4" s="756"/>
      <c r="H4" s="746"/>
      <c r="I4" s="758"/>
      <c r="J4" s="746"/>
      <c r="K4" s="746"/>
      <c r="L4" s="742"/>
      <c r="M4" s="742"/>
      <c r="N4" s="742"/>
      <c r="O4" s="742"/>
      <c r="P4" s="742"/>
      <c r="Q4" s="742"/>
      <c r="R4" s="742"/>
      <c r="S4" s="742"/>
      <c r="T4" s="744"/>
      <c r="U4" s="196" t="str">
        <f>'（例）記入シート'!G43</f>
        <v>なし</v>
      </c>
      <c r="V4" s="746"/>
      <c r="W4" s="760"/>
      <c r="X4" s="196" t="str">
        <f>'（例）記入シート'!G45</f>
        <v>なし</v>
      </c>
      <c r="Y4" s="746"/>
      <c r="Z4" s="760"/>
      <c r="AA4" s="196" t="str">
        <f>'（例）記入シート'!G47</f>
        <v>なし</v>
      </c>
      <c r="AB4" s="746"/>
      <c r="AC4" s="760"/>
      <c r="AD4" s="196" t="str">
        <f>IF('（例）記入シート'!G49="","",'（例）記入シート'!G49)</f>
        <v>なし</v>
      </c>
      <c r="AE4" s="746"/>
      <c r="AF4" s="760"/>
      <c r="AG4" s="196" t="str">
        <f>IF('（例）記入シート'!G51="","",'（例）記入シート'!G51)</f>
        <v>なし</v>
      </c>
      <c r="AH4" s="746"/>
      <c r="AI4" s="760"/>
      <c r="AJ4" s="196" t="str">
        <f>IF('（例）記入シート'!G53="","",'（例）記入シート'!G53)</f>
        <v>なし</v>
      </c>
      <c r="AK4" s="746"/>
      <c r="AL4" s="760"/>
      <c r="AM4" s="196" t="str">
        <f>IF('（例）記入シート'!G55="","",'（例）記入シート'!G55)</f>
        <v>なし</v>
      </c>
      <c r="AN4" s="746"/>
      <c r="AO4" s="760"/>
      <c r="AP4" s="196" t="str">
        <f>IF('（例）記入シート'!G57="","",'（例）記入シート'!G57)</f>
        <v/>
      </c>
      <c r="AQ4" s="766"/>
      <c r="AR4" s="760"/>
      <c r="AS4" s="750"/>
      <c r="AT4" s="746"/>
      <c r="AU4" s="760"/>
      <c r="AV4" s="750"/>
      <c r="AW4" s="760"/>
      <c r="AX4" s="770"/>
      <c r="AY4" s="762"/>
      <c r="AZ4" s="762"/>
      <c r="BA4" s="764"/>
      <c r="BB4" s="762"/>
      <c r="BC4" s="762"/>
      <c r="BD4" s="772"/>
      <c r="BE4" s="774"/>
      <c r="BF4" s="774"/>
      <c r="BG4" s="768"/>
      <c r="BH4" s="768"/>
    </row>
    <row r="5" spans="1:60" ht="18.600000000000001" customHeight="1" x14ac:dyDescent="0.15">
      <c r="A5" s="45"/>
      <c r="B5" s="749" t="str">
        <f>'（例）記入シート'!$F$12</f>
        <v>高校生</v>
      </c>
      <c r="C5" s="745" t="str">
        <f>'（例）記入シート'!F13</f>
        <v>県西</v>
      </c>
      <c r="D5" s="741" t="str">
        <f>'（例）記入シート'!$F$14</f>
        <v>県立安紺高等学校</v>
      </c>
      <c r="E5" s="751" t="str">
        <f>'（例）記入シート'!$F$15</f>
        <v>けんりつあんこんこうとうがっこう</v>
      </c>
      <c r="F5" s="769" t="str">
        <f>IF(G5="","","Ｂグループ")</f>
        <v>Ｂグループ</v>
      </c>
      <c r="G5" s="755" t="str">
        <f>'（例）記入シート'!I31</f>
        <v>金管</v>
      </c>
      <c r="H5" s="745" t="str">
        <f>'（例）記入シート'!I32</f>
        <v>五重奏</v>
      </c>
      <c r="I5" s="757">
        <f>'（例）記入シート'!I62</f>
        <v>0.12500000000000003</v>
      </c>
      <c r="J5" s="745" t="str">
        <f>'（例）記入シート'!I63</f>
        <v>なし</v>
      </c>
      <c r="K5" s="745" t="str">
        <f>'（例）記入シート'!I64</f>
        <v>なし</v>
      </c>
      <c r="L5" s="741" t="str">
        <f>'（例）記入シート'!I33</f>
        <v>金管五重奏曲第３番より　第１楽章</v>
      </c>
      <c r="M5" s="741" t="str">
        <f>'（例）記入シート'!I34</f>
        <v>きんかんごじゅうそうきょくだいさんばんより　だいいちがくしょう</v>
      </c>
      <c r="N5" s="741" t="str">
        <f>'（例）記入シート'!I35</f>
        <v>Quintet No.3 Brass Quintet</v>
      </c>
      <c r="O5" s="741" t="str">
        <f>'（例）記入シート'!I36</f>
        <v>エヴァルド</v>
      </c>
      <c r="P5" s="741" t="str">
        <f>'（例）記入シート'!I37</f>
        <v>えばるど</v>
      </c>
      <c r="Q5" s="741" t="str">
        <f>'（例）記入シート'!I38</f>
        <v>Victor Ewald</v>
      </c>
      <c r="R5" s="741" t="str">
        <f>'（例）記入シート'!I39</f>
        <v>なし</v>
      </c>
      <c r="S5" s="741" t="str">
        <f>'（例）記入シート'!I40</f>
        <v>なし</v>
      </c>
      <c r="T5" s="743" t="str">
        <f>'（例）記入シート'!I41</f>
        <v>なし</v>
      </c>
      <c r="U5" s="195" t="str">
        <f>'（例）記入シート'!I43</f>
        <v>Trp</v>
      </c>
      <c r="V5" s="745" t="str">
        <f>'（例）記入シート'!I42</f>
        <v>連盟　太郎</v>
      </c>
      <c r="W5" s="759" t="str">
        <f>'（例）記入シート'!K42</f>
        <v>○</v>
      </c>
      <c r="X5" s="195" t="str">
        <f>'（例）記入シート'!I45</f>
        <v>Trp</v>
      </c>
      <c r="Y5" s="745" t="str">
        <f>'（例）記入シート'!I44</f>
        <v>連盟　次郎</v>
      </c>
      <c r="Z5" s="759" t="str">
        <f>'（例）記入シート'!K44</f>
        <v>○</v>
      </c>
      <c r="AA5" s="195" t="str">
        <f>'（例）記入シート'!I47</f>
        <v>Hrn</v>
      </c>
      <c r="AB5" s="745" t="str">
        <f>'（例）記入シート'!I46</f>
        <v>連盟　三郎</v>
      </c>
      <c r="AC5" s="759" t="str">
        <f>'（例）記入シート'!K46</f>
        <v>○</v>
      </c>
      <c r="AD5" s="195" t="str">
        <f>IF('（例）記入シート'!I49="","",'（例）記入シート'!I49)</f>
        <v>Trb</v>
      </c>
      <c r="AE5" s="745" t="str">
        <f>IF('（例）記入シート'!I48="","",'（例）記入シート'!I48)</f>
        <v>連盟　四郎</v>
      </c>
      <c r="AF5" s="759" t="str">
        <f>IF('（例）記入シート'!K48=0,"",'（例）記入シート'!K48)</f>
        <v>○</v>
      </c>
      <c r="AG5" s="195" t="str">
        <f>IF('（例）記入シート'!I51="","",'（例）記入シート'!I51)</f>
        <v>Tub</v>
      </c>
      <c r="AH5" s="745" t="str">
        <f>IF('（例）記入シート'!I50="","",'（例）記入シート'!I50)</f>
        <v>連盟　五郎</v>
      </c>
      <c r="AI5" s="759" t="str">
        <f>IF('（例）記入シート'!K50=0,"",'（例）記入シート'!K50)</f>
        <v>○</v>
      </c>
      <c r="AJ5" s="195" t="str">
        <f>IF('（例）記入シート'!I53="","",'（例）記入シート'!I53)</f>
        <v/>
      </c>
      <c r="AK5" s="745" t="str">
        <f>IF('（例）記入シート'!I52="","",'（例）記入シート'!I52)</f>
        <v/>
      </c>
      <c r="AL5" s="759" t="str">
        <f>IF('（例）記入シート'!K52=0,"",'（例）記入シート'!K52)</f>
        <v/>
      </c>
      <c r="AM5" s="195" t="str">
        <f>IF('（例）記入シート'!I55="","",'（例）記入シート'!I55)</f>
        <v/>
      </c>
      <c r="AN5" s="745" t="str">
        <f>IF('（例）記入シート'!I54="","",'（例）記入シート'!I54)</f>
        <v/>
      </c>
      <c r="AO5" s="759" t="str">
        <f>IF('（例）記入シート'!K54=0,"",'（例）記入シート'!K54)</f>
        <v/>
      </c>
      <c r="AP5" s="195" t="str">
        <f>IF('（例）記入シート'!I57="","",'（例）記入シート'!I57)</f>
        <v/>
      </c>
      <c r="AQ5" s="765" t="str">
        <f>IF('（例）記入シート'!I56="","",'（例）記入シート'!I56)</f>
        <v/>
      </c>
      <c r="AR5" s="759" t="str">
        <f>IF('（例）記入シート'!K56=0,"",'（例）記入シート'!K56)</f>
        <v/>
      </c>
      <c r="AS5" s="749" t="str">
        <f>IF('（例）記入シート'!I58="","",'（例）記入シート'!I58)</f>
        <v/>
      </c>
      <c r="AT5" s="745" t="str">
        <f>IF('（例）記入シート'!K58=0,,'（例）記入シート'!K58)</f>
        <v>×</v>
      </c>
      <c r="AU5" s="759" t="str">
        <f>IF('（例）記入シート'!I59=0,"",'（例）記入シート'!I59)</f>
        <v/>
      </c>
      <c r="AV5" s="749" t="str">
        <f>IF('（例）記入シート'!I60=0,"",'（例）記入シート'!I60)</f>
        <v>連盟出版</v>
      </c>
      <c r="AW5" s="759" t="str">
        <f>IF('（例）記入シート'!K60=0,"",'（例）記入シート'!K60)</f>
        <v>レンタル</v>
      </c>
      <c r="AX5" s="769">
        <f>IF('（例）記入シート'!I61=0,"",'（例）記入シート'!I61)</f>
        <v>1</v>
      </c>
      <c r="AY5" s="45"/>
      <c r="AZ5" s="45"/>
      <c r="BA5" s="45"/>
      <c r="BB5" s="45"/>
      <c r="BC5" s="45"/>
    </row>
    <row r="6" spans="1:60" ht="18.600000000000001" customHeight="1" thickBot="1" x14ac:dyDescent="0.2">
      <c r="A6" s="45"/>
      <c r="B6" s="750"/>
      <c r="C6" s="746"/>
      <c r="D6" s="742"/>
      <c r="E6" s="752"/>
      <c r="F6" s="770"/>
      <c r="G6" s="756"/>
      <c r="H6" s="746"/>
      <c r="I6" s="758"/>
      <c r="J6" s="746"/>
      <c r="K6" s="746"/>
      <c r="L6" s="742"/>
      <c r="M6" s="742"/>
      <c r="N6" s="742"/>
      <c r="O6" s="742"/>
      <c r="P6" s="742"/>
      <c r="Q6" s="742"/>
      <c r="R6" s="742"/>
      <c r="S6" s="742"/>
      <c r="T6" s="744"/>
      <c r="U6" s="196" t="str">
        <f>'（例）記入シート'!J43</f>
        <v>P.Trp</v>
      </c>
      <c r="V6" s="746"/>
      <c r="W6" s="760"/>
      <c r="X6" s="196" t="str">
        <f>'（例）記入シート'!J45</f>
        <v>なし</v>
      </c>
      <c r="Y6" s="746"/>
      <c r="Z6" s="760"/>
      <c r="AA6" s="196" t="str">
        <f>'（例）記入シート'!J47</f>
        <v>なし</v>
      </c>
      <c r="AB6" s="746"/>
      <c r="AC6" s="760"/>
      <c r="AD6" s="196" t="str">
        <f>IF('（例）記入シート'!J49="","",'（例）記入シート'!J49)</f>
        <v>なし</v>
      </c>
      <c r="AE6" s="746"/>
      <c r="AF6" s="760"/>
      <c r="AG6" s="196" t="str">
        <f>IF('（例）記入シート'!J51="","",'（例）記入シート'!J51)</f>
        <v>なし</v>
      </c>
      <c r="AH6" s="746"/>
      <c r="AI6" s="760"/>
      <c r="AJ6" s="196" t="str">
        <f>IF('（例）記入シート'!J53="","",'（例）記入シート'!J53)</f>
        <v/>
      </c>
      <c r="AK6" s="746"/>
      <c r="AL6" s="760"/>
      <c r="AM6" s="196" t="str">
        <f>IF('（例）記入シート'!J55="","",'（例）記入シート'!J55)</f>
        <v/>
      </c>
      <c r="AN6" s="746"/>
      <c r="AO6" s="760"/>
      <c r="AP6" s="196" t="str">
        <f>IF('（例）記入シート'!J57="","",'（例）記入シート'!J57)</f>
        <v/>
      </c>
      <c r="AQ6" s="766"/>
      <c r="AR6" s="760"/>
      <c r="AS6" s="750"/>
      <c r="AT6" s="746"/>
      <c r="AU6" s="760"/>
      <c r="AV6" s="750"/>
      <c r="AW6" s="760"/>
      <c r="AX6" s="770"/>
      <c r="AY6" s="45"/>
      <c r="AZ6" s="45"/>
      <c r="BA6" s="45"/>
      <c r="BB6" s="45"/>
      <c r="BC6" s="45"/>
    </row>
    <row r="7" spans="1:60" ht="18.600000000000001" customHeight="1" x14ac:dyDescent="0.15">
      <c r="A7" s="45"/>
      <c r="B7" s="749" t="str">
        <f>'（例）記入シート'!$F$12</f>
        <v>高校生</v>
      </c>
      <c r="C7" s="745" t="str">
        <f>'（例）記入シート'!F13</f>
        <v>県西</v>
      </c>
      <c r="D7" s="741" t="str">
        <f>'（例）記入シート'!$F$14</f>
        <v>県立安紺高等学校</v>
      </c>
      <c r="E7" s="751" t="str">
        <f>'（例）記入シート'!$F$15</f>
        <v>けんりつあんこんこうとうがっこう</v>
      </c>
      <c r="F7" s="769" t="str">
        <f>IF(G7="","","Ｃグループ")</f>
        <v>Ｃグループ</v>
      </c>
      <c r="G7" s="755" t="str">
        <f>'（例）記入シート'!L31</f>
        <v>管楽</v>
      </c>
      <c r="H7" s="745" t="str">
        <f>'（例）記入シート'!L32</f>
        <v>六重奏</v>
      </c>
      <c r="I7" s="757">
        <f>'（例）記入シート'!L62</f>
        <v>0.16666666666666671</v>
      </c>
      <c r="J7" s="745" t="str">
        <f>'（例）記入シート'!L63</f>
        <v>なし</v>
      </c>
      <c r="K7" s="745" t="str">
        <f>'（例）記入シート'!L64</f>
        <v>あり</v>
      </c>
      <c r="L7" s="741" t="str">
        <f>'（例）記入シート'!L33</f>
        <v>組曲「動物の謝肉祭」より　化石，水族館，終曲</v>
      </c>
      <c r="M7" s="741" t="str">
        <f>'（例）記入シート'!L34</f>
        <v>くみきょく「どうぶつのしゃにくさい」より　かせき，すいぞくかん，しゅうきょく</v>
      </c>
      <c r="N7" s="741" t="str">
        <f>'（例）記入シート'!L35</f>
        <v>Le Carnaval Des Animaux</v>
      </c>
      <c r="O7" s="741" t="str">
        <f>'（例）記入シート'!L36</f>
        <v>サン＝サーンス</v>
      </c>
      <c r="P7" s="741" t="str">
        <f>'（例）記入シート'!L37</f>
        <v>さん＝さーんす</v>
      </c>
      <c r="Q7" s="741" t="str">
        <f>'（例）記入シート'!L38</f>
        <v>Camille Saint-Saens</v>
      </c>
      <c r="R7" s="741" t="str">
        <f>'（例）記入シート'!L39</f>
        <v>茨吹　太郎</v>
      </c>
      <c r="S7" s="741" t="str">
        <f>'（例）記入シート'!L40</f>
        <v>いばすい　たろう</v>
      </c>
      <c r="T7" s="743" t="str">
        <f>'（例）記入シート'!L41</f>
        <v>IBASUI　Taro</v>
      </c>
      <c r="U7" s="195" t="str">
        <f>'（例）記入シート'!L43</f>
        <v>Fl</v>
      </c>
      <c r="V7" s="745" t="str">
        <f>'（例）記入シート'!L42</f>
        <v>吹奏　太郎</v>
      </c>
      <c r="W7" s="759" t="str">
        <f>'（例）記入シート'!N42</f>
        <v>○</v>
      </c>
      <c r="X7" s="195" t="str">
        <f>'（例）記入シート'!L45</f>
        <v>Cl</v>
      </c>
      <c r="Y7" s="745" t="str">
        <f>'（例）記入シート'!L44</f>
        <v>吹奏　次郎</v>
      </c>
      <c r="Z7" s="759" t="str">
        <f>'（例）記入シート'!N44</f>
        <v>○</v>
      </c>
      <c r="AA7" s="195" t="str">
        <f>'（例）記入シート'!L47</f>
        <v>A.Sax</v>
      </c>
      <c r="AB7" s="745" t="str">
        <f>'（例）記入シート'!L46</f>
        <v>吹奏　三郎</v>
      </c>
      <c r="AC7" s="759" t="str">
        <f>'（例）記入シート'!N46</f>
        <v>○</v>
      </c>
      <c r="AD7" s="195" t="str">
        <f>IF('（例）記入シート'!L49="","",'（例）記入シート'!L49)</f>
        <v>Trp</v>
      </c>
      <c r="AE7" s="745" t="str">
        <f>IF('（例）記入シート'!L48="","",'（例）記入シート'!L48)</f>
        <v>吹奏　四郎</v>
      </c>
      <c r="AF7" s="759" t="str">
        <f>IF('（例）記入シート'!N48=0,"",'（例）記入シート'!N48)</f>
        <v>○</v>
      </c>
      <c r="AG7" s="195" t="str">
        <f>IF('（例）記入シート'!L51="","",'（例）記入シート'!L51)</f>
        <v>Trb</v>
      </c>
      <c r="AH7" s="745" t="str">
        <f>IF('（例）記入シート'!L50="","",'（例）記入シート'!L50)</f>
        <v>吹奏　五郎</v>
      </c>
      <c r="AI7" s="759" t="str">
        <f>IF('（例）記入シート'!N50=0,"",'（例）記入シート'!N50)</f>
        <v>○</v>
      </c>
      <c r="AJ7" s="195" t="str">
        <f>IF('（例）記入シート'!L53="","",'（例）記入シート'!L53)</f>
        <v>Tub</v>
      </c>
      <c r="AK7" s="745" t="str">
        <f>IF('（例）記入シート'!L52="","",'（例）記入シート'!L52)</f>
        <v>吹奏　六郎</v>
      </c>
      <c r="AL7" s="759" t="str">
        <f>IF('（例）記入シート'!N52=0,"",'（例）記入シート'!N52)</f>
        <v>○</v>
      </c>
      <c r="AM7" s="195" t="str">
        <f>IF('（例）記入シート'!L55="","",'（例）記入シート'!L55)</f>
        <v/>
      </c>
      <c r="AN7" s="745" t="str">
        <f>IF('（例）記入シート'!L54="","",'（例）記入シート'!L54)</f>
        <v/>
      </c>
      <c r="AO7" s="759" t="str">
        <f>IF('（例）記入シート'!N54=0,"",'（例）記入シート'!N54)</f>
        <v/>
      </c>
      <c r="AP7" s="195" t="str">
        <f>IF('（例）記入シート'!L57="","",'（例）記入シート'!L57)</f>
        <v/>
      </c>
      <c r="AQ7" s="765" t="str">
        <f>IF('（例）記入シート'!L56="","",'（例）記入シート'!L56)</f>
        <v/>
      </c>
      <c r="AR7" s="759" t="str">
        <f>IF('（例）記入シート'!N56=0,"",'（例）記入シート'!N56)</f>
        <v/>
      </c>
      <c r="AS7" s="749" t="str">
        <f>IF('（例）記入シート'!L58="","",'（例）記入シート'!L58)</f>
        <v>タンバリン・トライアングル</v>
      </c>
      <c r="AT7" s="745" t="str">
        <f>IF('（例）記入シート'!N58=0,,'（例）記入シート'!N58)</f>
        <v>○</v>
      </c>
      <c r="AU7" s="759">
        <f>IF('（例）記入シート'!L59=0,"",'（例）記入シート'!L59)</f>
        <v>2</v>
      </c>
      <c r="AV7" s="749" t="str">
        <f>IF('（例）記入シート'!L60=0,"",'（例）記入シート'!L60)</f>
        <v/>
      </c>
      <c r="AW7" s="759" t="str">
        <f>IF('（例）記入シート'!N60=0,"",'（例）記入シート'!N60)</f>
        <v>未出版</v>
      </c>
      <c r="AX7" s="769">
        <f>IF('（例）記入シート'!L61=0,"",'（例）記入シート'!L61)</f>
        <v>1</v>
      </c>
      <c r="AY7" s="45"/>
      <c r="AZ7" s="45"/>
      <c r="BA7" s="45"/>
      <c r="BB7" s="45"/>
      <c r="BC7" s="45"/>
    </row>
    <row r="8" spans="1:60" ht="18.600000000000001" customHeight="1" thickBot="1" x14ac:dyDescent="0.2">
      <c r="A8" s="45"/>
      <c r="B8" s="750"/>
      <c r="C8" s="746"/>
      <c r="D8" s="742"/>
      <c r="E8" s="752"/>
      <c r="F8" s="770"/>
      <c r="G8" s="756"/>
      <c r="H8" s="746"/>
      <c r="I8" s="758"/>
      <c r="J8" s="746"/>
      <c r="K8" s="746"/>
      <c r="L8" s="742"/>
      <c r="M8" s="742"/>
      <c r="N8" s="742"/>
      <c r="O8" s="742"/>
      <c r="P8" s="742"/>
      <c r="Q8" s="742"/>
      <c r="R8" s="742"/>
      <c r="S8" s="742"/>
      <c r="T8" s="744"/>
      <c r="U8" s="196" t="str">
        <f>'（例）記入シート'!M43</f>
        <v>Pic</v>
      </c>
      <c r="V8" s="746"/>
      <c r="W8" s="760"/>
      <c r="X8" s="196" t="str">
        <f>'（例）記入シート'!M45</f>
        <v>Eb.Cl</v>
      </c>
      <c r="Y8" s="746"/>
      <c r="Z8" s="760"/>
      <c r="AA8" s="196" t="str">
        <f>'（例）記入シート'!M47</f>
        <v>S.Sax</v>
      </c>
      <c r="AB8" s="746"/>
      <c r="AC8" s="760"/>
      <c r="AD8" s="196" t="str">
        <f>IF('（例）記入シート'!M49="","",'（例）記入シート'!M49)</f>
        <v>Flug</v>
      </c>
      <c r="AE8" s="746"/>
      <c r="AF8" s="760"/>
      <c r="AG8" s="196" t="str">
        <f>IF('（例）記入シート'!M51="","",'（例）記入シート'!M51)</f>
        <v>なし</v>
      </c>
      <c r="AH8" s="746"/>
      <c r="AI8" s="760"/>
      <c r="AJ8" s="196" t="str">
        <f>IF('（例）記入シート'!M53="","",'（例）記入シート'!M53)</f>
        <v>Perc</v>
      </c>
      <c r="AK8" s="746"/>
      <c r="AL8" s="760"/>
      <c r="AM8" s="196" t="str">
        <f>IF('（例）記入シート'!M55="","",'（例）記入シート'!M55)</f>
        <v/>
      </c>
      <c r="AN8" s="746"/>
      <c r="AO8" s="760"/>
      <c r="AP8" s="196" t="str">
        <f>IF('（例）記入シート'!M57="","",'（例）記入シート'!M57)</f>
        <v/>
      </c>
      <c r="AQ8" s="766"/>
      <c r="AR8" s="760"/>
      <c r="AS8" s="750"/>
      <c r="AT8" s="746"/>
      <c r="AU8" s="760"/>
      <c r="AV8" s="750"/>
      <c r="AW8" s="760"/>
      <c r="AX8" s="770"/>
      <c r="AY8" s="45"/>
      <c r="AZ8" s="45"/>
      <c r="BA8" s="45"/>
      <c r="BB8" s="45"/>
      <c r="BC8" s="45"/>
    </row>
    <row r="9" spans="1:60" x14ac:dyDescent="0.15">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row>
    <row r="10" spans="1:60" x14ac:dyDescent="0.15">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210"/>
      <c r="AN10" s="45"/>
      <c r="AO10" s="45"/>
      <c r="AP10" s="45"/>
      <c r="AQ10" s="45"/>
      <c r="AR10" s="45"/>
      <c r="AS10" s="45"/>
      <c r="AT10" s="45"/>
      <c r="AU10" s="45"/>
      <c r="AV10" s="45"/>
      <c r="AW10" s="45"/>
      <c r="AX10" s="45"/>
      <c r="AY10" s="45"/>
      <c r="AZ10" s="45"/>
      <c r="BA10" s="45"/>
      <c r="BB10" s="45"/>
      <c r="BC10" s="45"/>
    </row>
    <row r="11" spans="1:60" x14ac:dyDescent="0.15">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row>
    <row r="12" spans="1:60" x14ac:dyDescent="0.15">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row>
    <row r="13" spans="1:60" x14ac:dyDescent="0.1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row>
    <row r="14" spans="1:60" x14ac:dyDescent="0.15">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row>
  </sheetData>
  <sheetProtection selectLockedCells="1"/>
  <mergeCells count="134">
    <mergeCell ref="BH3:BH4"/>
    <mergeCell ref="AX7:AX8"/>
    <mergeCell ref="AS7:AS8"/>
    <mergeCell ref="AT7:AT8"/>
    <mergeCell ref="AU7:AU8"/>
    <mergeCell ref="AV7:AV8"/>
    <mergeCell ref="AW7:AW8"/>
    <mergeCell ref="AL7:AL8"/>
    <mergeCell ref="AN7:AN8"/>
    <mergeCell ref="AO7:AO8"/>
    <mergeCell ref="AQ7:AQ8"/>
    <mergeCell ref="AR7:AR8"/>
    <mergeCell ref="AV5:AV6"/>
    <mergeCell ref="AW5:AW6"/>
    <mergeCell ref="AL5:AL6"/>
    <mergeCell ref="AN5:AN6"/>
    <mergeCell ref="AO5:AO6"/>
    <mergeCell ref="AQ5:AQ6"/>
    <mergeCell ref="AR5:AR6"/>
    <mergeCell ref="BE3:BE4"/>
    <mergeCell ref="BF3:BF4"/>
    <mergeCell ref="AX3:AX4"/>
    <mergeCell ref="AY3:AY4"/>
    <mergeCell ref="AE7:AE8"/>
    <mergeCell ref="AF7:AF8"/>
    <mergeCell ref="AH7:AH8"/>
    <mergeCell ref="AI7:AI8"/>
    <mergeCell ref="AK7:AK8"/>
    <mergeCell ref="W7:W8"/>
    <mergeCell ref="Y7:Y8"/>
    <mergeCell ref="Z7:Z8"/>
    <mergeCell ref="AB7:AB8"/>
    <mergeCell ref="AC7:AC8"/>
    <mergeCell ref="Q7:Q8"/>
    <mergeCell ref="R7:R8"/>
    <mergeCell ref="S7:S8"/>
    <mergeCell ref="T7:T8"/>
    <mergeCell ref="V7:V8"/>
    <mergeCell ref="AX5:AX6"/>
    <mergeCell ref="B7:B8"/>
    <mergeCell ref="C7:C8"/>
    <mergeCell ref="D7:D8"/>
    <mergeCell ref="E7:E8"/>
    <mergeCell ref="F7:F8"/>
    <mergeCell ref="G7:G8"/>
    <mergeCell ref="H7:H8"/>
    <mergeCell ref="I7:I8"/>
    <mergeCell ref="J7:J8"/>
    <mergeCell ref="K7:K8"/>
    <mergeCell ref="L7:L8"/>
    <mergeCell ref="M7:M8"/>
    <mergeCell ref="N7:N8"/>
    <mergeCell ref="O7:O8"/>
    <mergeCell ref="P7:P8"/>
    <mergeCell ref="AS5:AS6"/>
    <mergeCell ref="AT5:AT6"/>
    <mergeCell ref="AU5:AU6"/>
    <mergeCell ref="AE5:AE6"/>
    <mergeCell ref="AF5:AF6"/>
    <mergeCell ref="AH5:AH6"/>
    <mergeCell ref="AI5:AI6"/>
    <mergeCell ref="AK5:AK6"/>
    <mergeCell ref="W5:W6"/>
    <mergeCell ref="Y5:Y6"/>
    <mergeCell ref="Z5:Z6"/>
    <mergeCell ref="AB5:AB6"/>
    <mergeCell ref="AC5:AC6"/>
    <mergeCell ref="Q5:Q6"/>
    <mergeCell ref="R5:R6"/>
    <mergeCell ref="S5:S6"/>
    <mergeCell ref="T5:T6"/>
    <mergeCell ref="V5:V6"/>
    <mergeCell ref="BG3:BG4"/>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BB3:BB4"/>
    <mergeCell ref="BC3:BC4"/>
    <mergeCell ref="BD3:BD4"/>
    <mergeCell ref="AI3:AI4"/>
    <mergeCell ref="AK3:AK4"/>
    <mergeCell ref="W3:W4"/>
    <mergeCell ref="Y3:Y4"/>
    <mergeCell ref="Z3:Z4"/>
    <mergeCell ref="AB3:AB4"/>
    <mergeCell ref="AC3:AC4"/>
    <mergeCell ref="AZ3:AZ4"/>
    <mergeCell ref="BA3:BA4"/>
    <mergeCell ref="AS3:AS4"/>
    <mergeCell ref="AT3:AT4"/>
    <mergeCell ref="AU3:AU4"/>
    <mergeCell ref="AV3:AV4"/>
    <mergeCell ref="AW3:AW4"/>
    <mergeCell ref="AL3:AL4"/>
    <mergeCell ref="AN3:AN4"/>
    <mergeCell ref="AO3:AO4"/>
    <mergeCell ref="AQ3:AQ4"/>
    <mergeCell ref="AR3:AR4"/>
    <mergeCell ref="Q3:Q4"/>
    <mergeCell ref="R3:R4"/>
    <mergeCell ref="S3:S4"/>
    <mergeCell ref="T3:T4"/>
    <mergeCell ref="V3:V4"/>
    <mergeCell ref="AV2:AW2"/>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AE3:AE4"/>
    <mergeCell ref="AF3:AF4"/>
    <mergeCell ref="AH3:AH4"/>
  </mergeCells>
  <phoneticPr fontId="28"/>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M77"/>
  <sheetViews>
    <sheetView view="pageBreakPreview" zoomScale="70" zoomScaleNormal="125" zoomScaleSheetLayoutView="70" zoomScalePageLayoutView="125" workbookViewId="0">
      <selection activeCell="F20" sqref="F20:H20"/>
    </sheetView>
  </sheetViews>
  <sheetFormatPr defaultColWidth="8.875" defaultRowHeight="13.5" x14ac:dyDescent="0.15"/>
  <cols>
    <col min="1" max="1" width="2" style="1" customWidth="1"/>
    <col min="2" max="2" width="8.875" style="1"/>
    <col min="3" max="4" width="7.875" style="1" customWidth="1"/>
    <col min="5" max="5" width="7.125" style="1" bestFit="1" customWidth="1"/>
    <col min="6" max="7" width="19.125" style="1" customWidth="1"/>
    <col min="8" max="8" width="7.625" style="1" bestFit="1" customWidth="1"/>
    <col min="9" max="10" width="19.125" style="1" customWidth="1"/>
    <col min="11" max="11" width="7.625" style="1" bestFit="1" customWidth="1"/>
    <col min="12" max="13" width="19.125" style="1" customWidth="1"/>
    <col min="14" max="14" width="7.625" style="1" bestFit="1" customWidth="1"/>
    <col min="15" max="15" width="2" style="1" customWidth="1"/>
    <col min="16" max="17" width="19.875" style="1" customWidth="1"/>
    <col min="18" max="25" width="9" style="1" customWidth="1"/>
    <col min="26" max="26" width="11.25" style="1" bestFit="1" customWidth="1"/>
    <col min="27" max="59" width="9" style="1" customWidth="1"/>
    <col min="60" max="88" width="9" customWidth="1"/>
  </cols>
  <sheetData>
    <row r="1" spans="1:31" ht="11.25" customHeight="1" x14ac:dyDescent="0.15">
      <c r="A1" s="2"/>
      <c r="B1" s="3"/>
      <c r="C1" s="3"/>
      <c r="D1" s="3"/>
      <c r="E1" s="3"/>
      <c r="F1" s="3"/>
      <c r="G1" s="3"/>
      <c r="H1" s="3"/>
      <c r="I1" s="3"/>
      <c r="J1" s="3"/>
      <c r="K1" s="3"/>
      <c r="L1" s="3"/>
      <c r="M1" s="3"/>
      <c r="N1" s="3"/>
      <c r="O1" s="3"/>
      <c r="P1" s="90"/>
    </row>
    <row r="2" spans="1:31" ht="24" customHeight="1" x14ac:dyDescent="0.15">
      <c r="A2" s="425" t="s">
        <v>364</v>
      </c>
      <c r="B2" s="425"/>
      <c r="C2" s="425"/>
      <c r="D2" s="425"/>
      <c r="E2" s="425"/>
      <c r="F2" s="425"/>
      <c r="G2" s="425"/>
      <c r="H2" s="425"/>
      <c r="I2" s="425"/>
      <c r="J2" s="425"/>
      <c r="K2" s="425"/>
      <c r="L2" s="425"/>
      <c r="M2" s="425"/>
      <c r="N2" s="425"/>
      <c r="O2" s="425"/>
      <c r="P2" s="91" t="s">
        <v>0</v>
      </c>
      <c r="R2" s="158" t="s">
        <v>335</v>
      </c>
    </row>
    <row r="3" spans="1:31" ht="24" customHeight="1" x14ac:dyDescent="0.15">
      <c r="A3" s="435" t="s">
        <v>140</v>
      </c>
      <c r="B3" s="435"/>
      <c r="C3" s="435"/>
      <c r="D3" s="435"/>
      <c r="E3" s="435"/>
      <c r="F3" s="435"/>
      <c r="G3" s="435"/>
      <c r="H3" s="435"/>
      <c r="I3" s="435"/>
      <c r="J3" s="435"/>
      <c r="K3" s="435"/>
      <c r="L3" s="435"/>
      <c r="M3" s="435"/>
      <c r="N3" s="435"/>
      <c r="O3" s="435"/>
      <c r="P3" s="92" t="str">
        <f>IF(V17=138,R2,R3)</f>
        <v>ＮＧ</v>
      </c>
      <c r="R3" s="1" t="s">
        <v>2</v>
      </c>
    </row>
    <row r="4" spans="1:31" ht="24" customHeight="1" x14ac:dyDescent="0.15">
      <c r="A4" s="14"/>
      <c r="B4" s="14"/>
      <c r="C4" s="14"/>
      <c r="D4" s="173"/>
      <c r="E4" s="14"/>
      <c r="F4" s="14"/>
      <c r="G4" s="170"/>
      <c r="H4" s="14"/>
      <c r="I4" s="14"/>
      <c r="J4" s="170"/>
      <c r="K4" s="14"/>
      <c r="L4" s="14"/>
      <c r="M4" s="170"/>
      <c r="N4" s="14"/>
      <c r="O4" s="14"/>
      <c r="P4" s="92"/>
    </row>
    <row r="5" spans="1:31" ht="15" customHeight="1" x14ac:dyDescent="0.15">
      <c r="A5" s="4"/>
      <c r="B5" s="436" t="s">
        <v>330</v>
      </c>
      <c r="C5" s="437"/>
      <c r="D5" s="437"/>
      <c r="E5" s="437"/>
      <c r="F5" s="437"/>
      <c r="G5" s="437"/>
      <c r="H5" s="437"/>
      <c r="I5" s="437"/>
      <c r="J5" s="437"/>
      <c r="K5" s="437"/>
      <c r="L5" s="438"/>
      <c r="M5" s="6"/>
      <c r="N5" s="6"/>
      <c r="O5" s="4"/>
      <c r="P5" s="310"/>
    </row>
    <row r="6" spans="1:31" ht="15" customHeight="1" x14ac:dyDescent="0.15">
      <c r="A6" s="4"/>
      <c r="B6" s="439" t="s">
        <v>329</v>
      </c>
      <c r="C6" s="440"/>
      <c r="D6" s="440"/>
      <c r="E6" s="440"/>
      <c r="F6" s="440"/>
      <c r="G6" s="440"/>
      <c r="H6" s="440"/>
      <c r="I6" s="440"/>
      <c r="J6" s="440"/>
      <c r="K6" s="440"/>
      <c r="L6" s="441"/>
      <c r="M6" s="6"/>
      <c r="N6" s="6"/>
      <c r="O6" s="4"/>
      <c r="P6" s="310"/>
    </row>
    <row r="7" spans="1:31" ht="15" customHeight="1" x14ac:dyDescent="0.15">
      <c r="A7" s="4"/>
      <c r="B7" s="439" t="s">
        <v>327</v>
      </c>
      <c r="C7" s="440"/>
      <c r="D7" s="440"/>
      <c r="E7" s="440"/>
      <c r="F7" s="440"/>
      <c r="G7" s="440"/>
      <c r="H7" s="440"/>
      <c r="I7" s="440"/>
      <c r="J7" s="440"/>
      <c r="K7" s="440"/>
      <c r="L7" s="441"/>
      <c r="M7" s="6"/>
      <c r="N7" s="6"/>
      <c r="O7" s="4"/>
      <c r="P7" s="310"/>
    </row>
    <row r="8" spans="1:31" ht="15" customHeight="1" x14ac:dyDescent="0.15">
      <c r="A8" s="4"/>
      <c r="B8" s="442" t="s">
        <v>328</v>
      </c>
      <c r="C8" s="443"/>
      <c r="D8" s="443"/>
      <c r="E8" s="443"/>
      <c r="F8" s="443"/>
      <c r="G8" s="443"/>
      <c r="H8" s="443"/>
      <c r="I8" s="443"/>
      <c r="J8" s="443"/>
      <c r="K8" s="443"/>
      <c r="L8" s="444"/>
      <c r="M8" s="6"/>
      <c r="N8" s="6"/>
      <c r="O8" s="4"/>
      <c r="P8" s="310"/>
    </row>
    <row r="9" spans="1:31" ht="15" customHeight="1" x14ac:dyDescent="0.15">
      <c r="A9" s="4"/>
      <c r="B9" s="448"/>
      <c r="C9" s="449"/>
      <c r="D9" s="449"/>
      <c r="E9" s="449"/>
      <c r="F9" s="449"/>
      <c r="G9" s="449"/>
      <c r="H9" s="449"/>
      <c r="I9" s="449"/>
      <c r="J9" s="449"/>
      <c r="K9" s="449"/>
      <c r="L9" s="450"/>
      <c r="M9" s="6"/>
      <c r="N9" s="6"/>
      <c r="O9" s="4"/>
      <c r="P9" s="310"/>
    </row>
    <row r="10" spans="1:31" ht="15" customHeight="1" x14ac:dyDescent="0.15">
      <c r="A10" s="4"/>
      <c r="B10" s="426" t="s">
        <v>3</v>
      </c>
      <c r="C10" s="427"/>
      <c r="D10" s="427"/>
      <c r="E10" s="427"/>
      <c r="F10" s="427"/>
      <c r="G10" s="427"/>
      <c r="H10" s="427"/>
      <c r="I10" s="427"/>
      <c r="J10" s="427"/>
      <c r="K10" s="427"/>
      <c r="L10" s="428"/>
      <c r="M10" s="6"/>
      <c r="N10" s="6"/>
      <c r="O10" s="4"/>
      <c r="P10" s="310"/>
    </row>
    <row r="11" spans="1:31" ht="15" customHeight="1" thickBot="1" x14ac:dyDescent="0.2">
      <c r="A11" s="15"/>
      <c r="B11" s="15"/>
      <c r="C11" s="15"/>
      <c r="D11" s="15"/>
      <c r="E11" s="15"/>
      <c r="F11" s="15"/>
      <c r="G11" s="15"/>
      <c r="H11" s="15"/>
      <c r="I11" s="15"/>
      <c r="J11" s="15"/>
      <c r="K11" s="15"/>
      <c r="L11" s="15"/>
      <c r="M11" s="15"/>
      <c r="N11" s="15"/>
      <c r="O11" s="15"/>
      <c r="P11" s="310"/>
    </row>
    <row r="12" spans="1:31" s="5" customFormat="1" ht="24" customHeight="1" x14ac:dyDescent="0.15">
      <c r="A12" s="6"/>
      <c r="B12" s="429" t="s">
        <v>4</v>
      </c>
      <c r="C12" s="430"/>
      <c r="D12" s="430"/>
      <c r="E12" s="430"/>
      <c r="F12" s="431"/>
      <c r="G12" s="432"/>
      <c r="H12" s="433"/>
      <c r="I12" s="6"/>
      <c r="J12" s="219"/>
      <c r="K12" s="6"/>
      <c r="L12" s="6"/>
      <c r="M12" s="6"/>
      <c r="N12" s="6"/>
      <c r="O12" s="6"/>
      <c r="P12" s="310"/>
      <c r="R12" s="7" t="str">
        <f>IF(ISTEXT(F12),$R$2,$R$3)</f>
        <v>ＮＧ</v>
      </c>
      <c r="S12" s="55"/>
      <c r="V12" s="5">
        <f>COUNTIF(R12:R26,$R$2)</f>
        <v>2</v>
      </c>
      <c r="Z12" s="5" t="s">
        <v>240</v>
      </c>
      <c r="AA12" s="5" t="s">
        <v>365</v>
      </c>
      <c r="AB12" s="5" t="s">
        <v>366</v>
      </c>
      <c r="AC12" s="5" t="s">
        <v>119</v>
      </c>
      <c r="AD12" s="5" t="s">
        <v>121</v>
      </c>
    </row>
    <row r="13" spans="1:31" s="5" customFormat="1" ht="24" customHeight="1" x14ac:dyDescent="0.15">
      <c r="A13" s="57"/>
      <c r="B13" s="434" t="s">
        <v>323</v>
      </c>
      <c r="C13" s="393"/>
      <c r="D13" s="393"/>
      <c r="E13" s="393"/>
      <c r="F13" s="451" t="s">
        <v>123</v>
      </c>
      <c r="G13" s="452"/>
      <c r="H13" s="453"/>
      <c r="I13" s="6" t="s">
        <v>301</v>
      </c>
      <c r="J13" s="6"/>
      <c r="K13" s="6"/>
      <c r="L13" s="6"/>
      <c r="M13" s="6"/>
      <c r="N13" s="6"/>
      <c r="O13" s="6"/>
      <c r="P13" s="310"/>
      <c r="R13" s="7" t="str">
        <f>IF(ISTEXT(F13),$R$2,$R$3)</f>
        <v>ＯＫ</v>
      </c>
      <c r="S13" s="55"/>
      <c r="Z13" s="5" t="s">
        <v>120</v>
      </c>
      <c r="AA13" s="5" t="s">
        <v>122</v>
      </c>
      <c r="AB13" s="5" t="s">
        <v>123</v>
      </c>
      <c r="AC13" s="5" t="s">
        <v>124</v>
      </c>
      <c r="AD13" s="5" t="s">
        <v>125</v>
      </c>
      <c r="AE13" s="5" t="s">
        <v>126</v>
      </c>
    </row>
    <row r="14" spans="1:31" s="5" customFormat="1" ht="24" customHeight="1" x14ac:dyDescent="0.15">
      <c r="A14" s="6"/>
      <c r="B14" s="434" t="s">
        <v>319</v>
      </c>
      <c r="C14" s="393"/>
      <c r="D14" s="393"/>
      <c r="E14" s="393"/>
      <c r="F14" s="454"/>
      <c r="G14" s="455"/>
      <c r="H14" s="456"/>
      <c r="I14" s="8" t="s">
        <v>313</v>
      </c>
      <c r="J14" s="8"/>
      <c r="K14" s="8"/>
      <c r="L14" s="6"/>
      <c r="M14" s="6"/>
      <c r="N14" s="6"/>
      <c r="O14" s="6"/>
      <c r="P14" s="310"/>
      <c r="R14" s="7" t="str">
        <f>IF(ISTEXT(F14),$R$2,$R$3)</f>
        <v>ＮＧ</v>
      </c>
      <c r="S14" s="55"/>
      <c r="V14" s="5">
        <f>COUNTIF(R30:V30,R2)</f>
        <v>3</v>
      </c>
    </row>
    <row r="15" spans="1:31" s="5" customFormat="1" ht="24" customHeight="1" x14ac:dyDescent="0.15">
      <c r="A15" s="6"/>
      <c r="B15" s="434" t="s">
        <v>7</v>
      </c>
      <c r="C15" s="393"/>
      <c r="D15" s="393"/>
      <c r="E15" s="393"/>
      <c r="F15" s="457"/>
      <c r="G15" s="458"/>
      <c r="H15" s="459"/>
      <c r="I15" s="8"/>
      <c r="J15" s="8"/>
      <c r="K15" s="8"/>
      <c r="L15" s="6"/>
      <c r="M15" s="6"/>
      <c r="N15" s="6"/>
      <c r="O15" s="6"/>
      <c r="P15" s="310"/>
      <c r="R15" s="7" t="str">
        <f>IF(ISTEXT(F15),$R$2,$R$3)</f>
        <v>ＮＧ</v>
      </c>
      <c r="S15" s="55"/>
      <c r="V15" s="5">
        <f>COUNTIF(R33:W64,$R$2)</f>
        <v>95</v>
      </c>
    </row>
    <row r="16" spans="1:31" s="5" customFormat="1" ht="24" customHeight="1" x14ac:dyDescent="0.15">
      <c r="A16" s="6"/>
      <c r="B16" s="434" t="s">
        <v>8</v>
      </c>
      <c r="C16" s="393"/>
      <c r="D16" s="393"/>
      <c r="E16" s="393"/>
      <c r="F16" s="445">
        <f>SUM(Z16:AC16)</f>
        <v>0</v>
      </c>
      <c r="G16" s="446"/>
      <c r="H16" s="447"/>
      <c r="I16" s="8" t="s">
        <v>139</v>
      </c>
      <c r="J16" s="8"/>
      <c r="K16" s="8"/>
      <c r="L16" s="6"/>
      <c r="M16" s="6"/>
      <c r="N16" s="6"/>
      <c r="O16" s="6"/>
      <c r="P16" s="310"/>
      <c r="R16" s="7" t="str">
        <f>IF(ISNUMBER(F16),$R$2,$R$3)</f>
        <v>ＯＫ</v>
      </c>
      <c r="S16" s="55"/>
      <c r="Z16" s="5">
        <f>IF(F32="三重奏",3,IF(F32="四重奏",4,IF(F32="五重奏",5,IF(F32="六重奏",6,IF(F32="七重奏",7,IF(F32="八重奏",8,0))))))</f>
        <v>0</v>
      </c>
      <c r="AA16" s="5">
        <f>IF(I32="三重奏",3,IF(I32="四重奏",4,IF(I32="五重奏",5,IF(I32="六重奏",6,IF(I32="七重奏",7,IF(I32="八重奏",8,0))))))</f>
        <v>0</v>
      </c>
      <c r="AC16" s="5">
        <f>IF(L32="三重奏",3,IF(L32="四重奏",4,IF(L32="五重奏",5,IF(L32="六重奏",6,IF(L32="七重奏",7,IF(L32="八重奏",8,0))))))</f>
        <v>0</v>
      </c>
    </row>
    <row r="17" spans="1:39" s="5" customFormat="1" ht="24" customHeight="1" x14ac:dyDescent="0.15">
      <c r="A17" s="6"/>
      <c r="B17" s="434" t="s">
        <v>9</v>
      </c>
      <c r="C17" s="393"/>
      <c r="D17" s="393"/>
      <c r="E17" s="393"/>
      <c r="F17" s="394"/>
      <c r="G17" s="395"/>
      <c r="H17" s="396"/>
      <c r="I17" s="8" t="s">
        <v>10</v>
      </c>
      <c r="J17" s="8"/>
      <c r="K17" s="8"/>
      <c r="L17" s="6"/>
      <c r="M17" s="6"/>
      <c r="N17" s="6"/>
      <c r="O17" s="6"/>
      <c r="P17" s="310"/>
      <c r="R17" s="7" t="str">
        <f>IF(ISTEXT(F17),$R$2,$R$3)</f>
        <v>ＮＧ</v>
      </c>
      <c r="S17" s="55"/>
      <c r="V17" s="5">
        <f>SUM(V12:V15)</f>
        <v>100</v>
      </c>
    </row>
    <row r="18" spans="1:39" s="5" customFormat="1" ht="24" customHeight="1" x14ac:dyDescent="0.15">
      <c r="A18" s="6"/>
      <c r="B18" s="403" t="s">
        <v>186</v>
      </c>
      <c r="C18" s="393" t="s">
        <v>11</v>
      </c>
      <c r="D18" s="393"/>
      <c r="E18" s="393"/>
      <c r="F18" s="394"/>
      <c r="G18" s="395"/>
      <c r="H18" s="396"/>
      <c r="I18" s="8" t="s">
        <v>207</v>
      </c>
      <c r="J18" s="8"/>
      <c r="K18" s="8"/>
      <c r="L18" s="6"/>
      <c r="M18" s="6"/>
      <c r="N18" s="6"/>
      <c r="O18" s="6"/>
      <c r="P18" s="310"/>
      <c r="R18" s="7" t="str">
        <f>IF(ISTEXT(F18),$R$2,$R$3)</f>
        <v>ＮＧ</v>
      </c>
      <c r="S18" s="55"/>
    </row>
    <row r="19" spans="1:39" s="5" customFormat="1" ht="24" customHeight="1" x14ac:dyDescent="0.15">
      <c r="A19" s="6"/>
      <c r="B19" s="404"/>
      <c r="C19" s="393" t="s">
        <v>185</v>
      </c>
      <c r="D19" s="393"/>
      <c r="E19" s="393"/>
      <c r="F19" s="394"/>
      <c r="G19" s="395"/>
      <c r="H19" s="396"/>
      <c r="I19" s="8" t="s">
        <v>187</v>
      </c>
      <c r="J19" s="8"/>
      <c r="K19" s="8"/>
      <c r="L19" s="6"/>
      <c r="M19" s="6"/>
      <c r="N19" s="6"/>
      <c r="O19" s="6"/>
      <c r="P19" s="310"/>
      <c r="R19" s="7" t="str">
        <f>IF(ISTEXT(F19),$R$2,$R$3)</f>
        <v>ＮＧ</v>
      </c>
      <c r="S19" s="55"/>
    </row>
    <row r="20" spans="1:39" s="5" customFormat="1" ht="24" customHeight="1" x14ac:dyDescent="0.15">
      <c r="A20" s="6"/>
      <c r="B20" s="404"/>
      <c r="C20" s="412" t="s">
        <v>189</v>
      </c>
      <c r="D20" s="413"/>
      <c r="E20" s="414"/>
      <c r="F20" s="398"/>
      <c r="G20" s="415"/>
      <c r="H20" s="416"/>
      <c r="I20" s="8" t="s">
        <v>206</v>
      </c>
      <c r="J20" s="8"/>
      <c r="K20" s="8"/>
      <c r="L20" s="6"/>
      <c r="M20" s="6"/>
      <c r="N20" s="6"/>
      <c r="O20" s="6"/>
      <c r="P20" s="310"/>
      <c r="R20" s="7" t="str">
        <f>IF(ISTEXT(F20),$R$2,$R$3)</f>
        <v>ＮＧ</v>
      </c>
      <c r="S20" s="55"/>
    </row>
    <row r="21" spans="1:39" s="5" customFormat="1" ht="24" customHeight="1" x14ac:dyDescent="0.15">
      <c r="A21" s="6"/>
      <c r="B21" s="405"/>
      <c r="C21" s="393" t="s">
        <v>184</v>
      </c>
      <c r="D21" s="393"/>
      <c r="E21" s="393"/>
      <c r="F21" s="397"/>
      <c r="G21" s="398"/>
      <c r="H21" s="399"/>
      <c r="I21" s="8" t="s">
        <v>208</v>
      </c>
      <c r="J21" s="8"/>
      <c r="K21" s="8"/>
      <c r="L21" s="6"/>
      <c r="M21" s="6"/>
      <c r="N21" s="6"/>
      <c r="O21" s="6"/>
      <c r="P21" s="310"/>
      <c r="R21" s="7" t="str">
        <f>IF(ISTEXT(F21),$R$2,$R$3)</f>
        <v>ＮＧ</v>
      </c>
      <c r="S21" s="55"/>
    </row>
    <row r="22" spans="1:39" s="5" customFormat="1" ht="24" customHeight="1" x14ac:dyDescent="0.15">
      <c r="A22" s="6"/>
      <c r="B22" s="406" t="s">
        <v>133</v>
      </c>
      <c r="C22" s="407"/>
      <c r="D22" s="300"/>
      <c r="E22" s="307" t="s">
        <v>134</v>
      </c>
      <c r="F22" s="395"/>
      <c r="G22" s="417"/>
      <c r="H22" s="306" t="s">
        <v>138</v>
      </c>
      <c r="I22" s="8" t="s">
        <v>209</v>
      </c>
      <c r="J22" s="8"/>
      <c r="K22" s="8"/>
      <c r="L22" s="6"/>
      <c r="M22" s="6"/>
      <c r="N22" s="6"/>
      <c r="O22" s="6"/>
      <c r="P22" s="310"/>
      <c r="R22" s="7" t="str">
        <f>IF(F22="",$R$3,$R$2)</f>
        <v>ＮＧ</v>
      </c>
      <c r="S22" s="55"/>
    </row>
    <row r="23" spans="1:39" s="5" customFormat="1" ht="24" customHeight="1" x14ac:dyDescent="0.15">
      <c r="A23" s="6"/>
      <c r="B23" s="408"/>
      <c r="C23" s="409"/>
      <c r="D23" s="301"/>
      <c r="E23" s="307" t="s">
        <v>135</v>
      </c>
      <c r="F23" s="395"/>
      <c r="G23" s="417"/>
      <c r="H23" s="306" t="s">
        <v>138</v>
      </c>
      <c r="I23" s="8" t="s">
        <v>210</v>
      </c>
      <c r="J23" s="8"/>
      <c r="K23" s="8"/>
      <c r="L23" s="6"/>
      <c r="M23" s="6"/>
      <c r="N23" s="6"/>
      <c r="O23" s="6"/>
      <c r="P23" s="310"/>
      <c r="R23" s="7" t="str">
        <f>IF(F23="",$R$3,$R$2)</f>
        <v>ＮＧ</v>
      </c>
      <c r="S23" s="55"/>
    </row>
    <row r="24" spans="1:39" s="5" customFormat="1" ht="24" customHeight="1" x14ac:dyDescent="0.15">
      <c r="A24" s="6"/>
      <c r="B24" s="406" t="s">
        <v>136</v>
      </c>
      <c r="C24" s="407"/>
      <c r="D24" s="300"/>
      <c r="E24" s="307" t="s">
        <v>137</v>
      </c>
      <c r="F24" s="395"/>
      <c r="G24" s="417"/>
      <c r="H24" s="306" t="s">
        <v>138</v>
      </c>
      <c r="I24" s="8" t="s">
        <v>211</v>
      </c>
      <c r="J24" s="8"/>
      <c r="K24" s="8"/>
      <c r="L24" s="6"/>
      <c r="M24" s="6"/>
      <c r="N24" s="6"/>
      <c r="O24" s="6"/>
      <c r="P24" s="310"/>
      <c r="R24" s="7" t="str">
        <f>IF(F24="",$R$3,$R$2)</f>
        <v>ＮＧ</v>
      </c>
      <c r="S24" s="55"/>
    </row>
    <row r="25" spans="1:39" s="5" customFormat="1" ht="24" customHeight="1" thickBot="1" x14ac:dyDescent="0.2">
      <c r="A25" s="6"/>
      <c r="B25" s="410"/>
      <c r="C25" s="411"/>
      <c r="D25" s="303"/>
      <c r="E25" s="304" t="s">
        <v>135</v>
      </c>
      <c r="F25" s="418"/>
      <c r="G25" s="419"/>
      <c r="H25" s="305" t="s">
        <v>138</v>
      </c>
      <c r="I25" s="8" t="s">
        <v>210</v>
      </c>
      <c r="J25" s="8"/>
      <c r="K25" s="8"/>
      <c r="L25" s="6"/>
      <c r="M25" s="6"/>
      <c r="N25" s="6"/>
      <c r="O25" s="6"/>
      <c r="P25" s="310"/>
      <c r="R25" s="7" t="str">
        <f>IF(F25="",$R$3,$R$2)</f>
        <v>ＮＧ</v>
      </c>
      <c r="S25" s="55"/>
    </row>
    <row r="26" spans="1:39" s="5" customFormat="1" ht="33.75" customHeight="1" thickBot="1" x14ac:dyDescent="0.2">
      <c r="A26" s="6"/>
      <c r="B26" s="422" t="s">
        <v>355</v>
      </c>
      <c r="C26" s="370"/>
      <c r="D26" s="370"/>
      <c r="E26" s="423"/>
      <c r="F26" s="420"/>
      <c r="G26" s="421"/>
      <c r="H26" s="309" t="s">
        <v>354</v>
      </c>
      <c r="I26" s="8" t="s">
        <v>356</v>
      </c>
      <c r="J26" s="8"/>
      <c r="K26" s="8"/>
      <c r="L26" s="6"/>
      <c r="M26" s="6"/>
      <c r="N26" s="6"/>
      <c r="O26" s="6"/>
      <c r="P26" s="310"/>
      <c r="R26" s="7" t="str">
        <f>IF(F26="",$R$3,$R$2)</f>
        <v>ＮＧ</v>
      </c>
      <c r="S26" s="55"/>
    </row>
    <row r="27" spans="1:39" s="5" customFormat="1" ht="15" customHeight="1" thickBot="1" x14ac:dyDescent="0.2">
      <c r="A27" s="6"/>
      <c r="B27" s="54"/>
      <c r="C27" s="54"/>
      <c r="D27" s="54"/>
      <c r="E27" s="54"/>
      <c r="F27" s="56"/>
      <c r="G27" s="56"/>
      <c r="H27" s="56"/>
      <c r="I27" s="8"/>
      <c r="J27" s="8"/>
      <c r="K27" s="8"/>
      <c r="L27" s="6"/>
      <c r="M27" s="6"/>
      <c r="N27" s="6"/>
      <c r="O27" s="6"/>
      <c r="P27" s="310"/>
      <c r="R27" s="55"/>
      <c r="S27" s="55"/>
    </row>
    <row r="28" spans="1:39" s="5" customFormat="1" ht="45" customHeight="1" thickTop="1" thickBot="1" x14ac:dyDescent="0.2">
      <c r="A28" s="6"/>
      <c r="B28" s="400" t="s">
        <v>331</v>
      </c>
      <c r="C28" s="401"/>
      <c r="D28" s="401"/>
      <c r="E28" s="401"/>
      <c r="F28" s="401"/>
      <c r="G28" s="401"/>
      <c r="H28" s="401"/>
      <c r="I28" s="401"/>
      <c r="J28" s="401"/>
      <c r="K28" s="401"/>
      <c r="L28" s="401"/>
      <c r="M28" s="402"/>
      <c r="N28" s="6"/>
      <c r="O28" s="6"/>
      <c r="P28" s="310"/>
      <c r="R28" s="55"/>
      <c r="S28" s="55"/>
    </row>
    <row r="29" spans="1:39" s="5" customFormat="1" ht="24" customHeight="1" thickTop="1" thickBot="1" x14ac:dyDescent="0.2">
      <c r="A29" s="6"/>
      <c r="B29" s="6"/>
      <c r="C29" s="6"/>
      <c r="D29" s="6"/>
      <c r="E29" s="6"/>
      <c r="F29" s="6"/>
      <c r="G29" s="6"/>
      <c r="H29" s="6"/>
      <c r="I29" s="6"/>
      <c r="J29" s="6"/>
      <c r="K29" s="6"/>
      <c r="L29" s="6"/>
      <c r="M29" s="6"/>
      <c r="N29" s="6"/>
      <c r="O29" s="6"/>
      <c r="P29" s="310"/>
      <c r="Z29" s="9" t="s">
        <v>13</v>
      </c>
    </row>
    <row r="30" spans="1:39" s="5" customFormat="1" ht="24" customHeight="1" thickBot="1" x14ac:dyDescent="0.2">
      <c r="A30" s="6"/>
      <c r="B30" s="369" t="s">
        <v>118</v>
      </c>
      <c r="C30" s="370"/>
      <c r="D30" s="370"/>
      <c r="E30" s="371"/>
      <c r="F30" s="369" t="s">
        <v>14</v>
      </c>
      <c r="G30" s="370"/>
      <c r="H30" s="371"/>
      <c r="I30" s="369" t="s">
        <v>15</v>
      </c>
      <c r="J30" s="370"/>
      <c r="K30" s="371"/>
      <c r="L30" s="369" t="s">
        <v>16</v>
      </c>
      <c r="M30" s="370"/>
      <c r="N30" s="371"/>
      <c r="O30" s="6"/>
      <c r="P30" s="310"/>
      <c r="R30" s="7" t="str">
        <f>IF(R31=R32,$R$2,$R$3)</f>
        <v>ＯＫ</v>
      </c>
      <c r="S30" s="7"/>
      <c r="T30" s="7" t="str">
        <f>IF(T31=T32,$R$2,$R$3)</f>
        <v>ＯＫ</v>
      </c>
      <c r="U30" s="7"/>
      <c r="V30" s="189" t="str">
        <f>IF(V31=V32,$R$2,$R$3)</f>
        <v>ＯＫ</v>
      </c>
      <c r="W30" s="7"/>
      <c r="Z30" s="10">
        <f>COUNTIF(R31:V31,$R$2)</f>
        <v>0</v>
      </c>
    </row>
    <row r="31" spans="1:39" s="5" customFormat="1" ht="24" customHeight="1" x14ac:dyDescent="0.15">
      <c r="A31" s="6"/>
      <c r="B31" s="387" t="s">
        <v>17</v>
      </c>
      <c r="C31" s="388"/>
      <c r="D31" s="388"/>
      <c r="E31" s="389"/>
      <c r="F31" s="381"/>
      <c r="G31" s="382"/>
      <c r="H31" s="383"/>
      <c r="I31" s="381"/>
      <c r="J31" s="382"/>
      <c r="K31" s="383"/>
      <c r="L31" s="381"/>
      <c r="M31" s="382"/>
      <c r="N31" s="383"/>
      <c r="O31" s="6"/>
      <c r="P31" s="310"/>
      <c r="R31" s="55" t="str">
        <f t="shared" ref="R31:R47" si="0">IF(ISTEXT(F31),$R$2,$R$3)</f>
        <v>ＮＧ</v>
      </c>
      <c r="S31" s="55"/>
      <c r="T31" s="55" t="str">
        <f>IF(ISTEXT(I31),$R$2,$R$3)</f>
        <v>ＮＧ</v>
      </c>
      <c r="U31" s="55"/>
      <c r="V31" s="55" t="str">
        <f>IF(ISTEXT(L31),$R$2,$R$3)</f>
        <v>ＮＧ</v>
      </c>
      <c r="W31" s="97"/>
      <c r="Z31" s="5" t="s">
        <v>18</v>
      </c>
      <c r="AA31" s="5" t="s">
        <v>19</v>
      </c>
      <c r="AB31" s="5" t="s">
        <v>20</v>
      </c>
      <c r="AC31" s="5" t="s">
        <v>141</v>
      </c>
      <c r="AD31" s="5" t="s">
        <v>21</v>
      </c>
      <c r="AE31" s="5" t="s">
        <v>22</v>
      </c>
      <c r="AF31" s="5" t="s">
        <v>23</v>
      </c>
      <c r="AG31" s="5" t="s">
        <v>24</v>
      </c>
      <c r="AH31" s="5" t="s">
        <v>25</v>
      </c>
      <c r="AI31" s="5" t="s">
        <v>142</v>
      </c>
      <c r="AJ31" s="5" t="s">
        <v>26</v>
      </c>
      <c r="AK31" s="5" t="s">
        <v>27</v>
      </c>
      <c r="AL31" s="5" t="s">
        <v>28</v>
      </c>
      <c r="AM31" s="5" t="s">
        <v>29</v>
      </c>
    </row>
    <row r="32" spans="1:39" s="5" customFormat="1" ht="24" customHeight="1" x14ac:dyDescent="0.15">
      <c r="A32" s="6"/>
      <c r="B32" s="390" t="s">
        <v>30</v>
      </c>
      <c r="C32" s="391"/>
      <c r="D32" s="391"/>
      <c r="E32" s="392"/>
      <c r="F32" s="384"/>
      <c r="G32" s="385"/>
      <c r="H32" s="386"/>
      <c r="I32" s="384"/>
      <c r="J32" s="385"/>
      <c r="K32" s="386"/>
      <c r="L32" s="384"/>
      <c r="M32" s="385"/>
      <c r="N32" s="386"/>
      <c r="O32" s="6"/>
      <c r="P32" s="310"/>
      <c r="R32" s="55" t="str">
        <f t="shared" si="0"/>
        <v>ＮＧ</v>
      </c>
      <c r="S32" s="55"/>
      <c r="T32" s="55" t="str">
        <f>IF(ISTEXT(I32),$R$2,$R$3)</f>
        <v>ＮＧ</v>
      </c>
      <c r="U32" s="55"/>
      <c r="V32" s="55" t="str">
        <f>IF(ISTEXT(L32),$R$2,$R$3)</f>
        <v>ＮＧ</v>
      </c>
      <c r="W32" s="190"/>
      <c r="Z32" s="5" t="s">
        <v>31</v>
      </c>
      <c r="AA32" s="5" t="s">
        <v>32</v>
      </c>
      <c r="AB32" s="5" t="s">
        <v>33</v>
      </c>
      <c r="AC32" s="5" t="s">
        <v>34</v>
      </c>
      <c r="AD32" s="5" t="s">
        <v>35</v>
      </c>
      <c r="AE32" s="5" t="s">
        <v>36</v>
      </c>
    </row>
    <row r="33" spans="1:59" s="5" customFormat="1" ht="34.5" customHeight="1" x14ac:dyDescent="0.15">
      <c r="A33" s="6"/>
      <c r="B33" s="315" t="s">
        <v>37</v>
      </c>
      <c r="C33" s="339" t="s">
        <v>38</v>
      </c>
      <c r="D33" s="340"/>
      <c r="E33" s="341"/>
      <c r="F33" s="342"/>
      <c r="G33" s="343"/>
      <c r="H33" s="344"/>
      <c r="I33" s="342"/>
      <c r="J33" s="343"/>
      <c r="K33" s="344"/>
      <c r="L33" s="342"/>
      <c r="M33" s="343"/>
      <c r="N33" s="344"/>
      <c r="O33" s="6"/>
      <c r="P33" s="310"/>
      <c r="R33" s="7" t="str">
        <f t="shared" si="0"/>
        <v>ＮＧ</v>
      </c>
      <c r="S33" s="7"/>
      <c r="T33" s="7" t="str">
        <f t="shared" ref="T33:T47" si="1">IF(T$31=$R$2,IF(ISTEXT(I33),$R$2,$R$3),IF(ISTEXT(I33),$R$3,$R$2))</f>
        <v>ＯＫ</v>
      </c>
      <c r="U33" s="7"/>
      <c r="V33" s="189" t="str">
        <f t="shared" ref="V33:V47" si="2">IF(V$31=$R$2,IF(ISTEXT(L33),$R$2,$R$3),IF(ISTEXT(L33),$R$3,$R$2))</f>
        <v>ＯＫ</v>
      </c>
      <c r="W33" s="7"/>
    </row>
    <row r="34" spans="1:59" s="5" customFormat="1" ht="34.5" customHeight="1" x14ac:dyDescent="0.15">
      <c r="A34" s="6"/>
      <c r="B34" s="315"/>
      <c r="C34" s="320" t="s">
        <v>39</v>
      </c>
      <c r="D34" s="321"/>
      <c r="E34" s="322"/>
      <c r="F34" s="357"/>
      <c r="G34" s="358"/>
      <c r="H34" s="359"/>
      <c r="I34" s="357"/>
      <c r="J34" s="358"/>
      <c r="K34" s="359"/>
      <c r="L34" s="357"/>
      <c r="M34" s="358"/>
      <c r="N34" s="359"/>
      <c r="O34" s="6"/>
      <c r="P34" s="310"/>
      <c r="R34" s="7" t="str">
        <f t="shared" si="0"/>
        <v>ＮＧ</v>
      </c>
      <c r="S34" s="7"/>
      <c r="T34" s="7" t="str">
        <f t="shared" si="1"/>
        <v>ＯＫ</v>
      </c>
      <c r="U34" s="7"/>
      <c r="V34" s="189" t="str">
        <f t="shared" si="2"/>
        <v>ＯＫ</v>
      </c>
      <c r="W34" s="7"/>
    </row>
    <row r="35" spans="1:59" s="5" customFormat="1" ht="34.5" customHeight="1" x14ac:dyDescent="0.15">
      <c r="A35" s="6"/>
      <c r="B35" s="315"/>
      <c r="C35" s="316" t="s">
        <v>40</v>
      </c>
      <c r="D35" s="317"/>
      <c r="E35" s="318"/>
      <c r="F35" s="329"/>
      <c r="G35" s="330"/>
      <c r="H35" s="331"/>
      <c r="I35" s="329"/>
      <c r="J35" s="330"/>
      <c r="K35" s="331"/>
      <c r="L35" s="329"/>
      <c r="M35" s="330"/>
      <c r="N35" s="331"/>
      <c r="O35" s="6"/>
      <c r="P35" s="310"/>
      <c r="R35" s="7" t="str">
        <f t="shared" si="0"/>
        <v>ＮＧ</v>
      </c>
      <c r="S35" s="7"/>
      <c r="T35" s="7" t="str">
        <f t="shared" si="1"/>
        <v>ＯＫ</v>
      </c>
      <c r="U35" s="7"/>
      <c r="V35" s="189" t="str">
        <f t="shared" si="2"/>
        <v>ＯＫ</v>
      </c>
      <c r="W35" s="7"/>
    </row>
    <row r="36" spans="1:59" s="5" customFormat="1" ht="34.5" customHeight="1" x14ac:dyDescent="0.15">
      <c r="A36" s="6"/>
      <c r="B36" s="315" t="s">
        <v>41</v>
      </c>
      <c r="C36" s="339" t="s">
        <v>38</v>
      </c>
      <c r="D36" s="340"/>
      <c r="E36" s="341"/>
      <c r="F36" s="342"/>
      <c r="G36" s="343"/>
      <c r="H36" s="344"/>
      <c r="I36" s="342"/>
      <c r="J36" s="343"/>
      <c r="K36" s="344"/>
      <c r="L36" s="342"/>
      <c r="M36" s="343"/>
      <c r="N36" s="344"/>
      <c r="O36" s="6"/>
      <c r="P36" s="310"/>
      <c r="R36" s="7" t="str">
        <f t="shared" si="0"/>
        <v>ＮＧ</v>
      </c>
      <c r="S36" s="7"/>
      <c r="T36" s="7" t="str">
        <f t="shared" si="1"/>
        <v>ＯＫ</v>
      </c>
      <c r="U36" s="7"/>
      <c r="V36" s="189" t="str">
        <f t="shared" si="2"/>
        <v>ＯＫ</v>
      </c>
      <c r="W36" s="7"/>
    </row>
    <row r="37" spans="1:59" s="5" customFormat="1" ht="34.5" customHeight="1" x14ac:dyDescent="0.15">
      <c r="A37" s="6"/>
      <c r="B37" s="315"/>
      <c r="C37" s="320" t="s">
        <v>39</v>
      </c>
      <c r="D37" s="321"/>
      <c r="E37" s="322"/>
      <c r="F37" s="357"/>
      <c r="G37" s="358"/>
      <c r="H37" s="359"/>
      <c r="I37" s="357"/>
      <c r="J37" s="358"/>
      <c r="K37" s="359"/>
      <c r="L37" s="357"/>
      <c r="M37" s="358"/>
      <c r="N37" s="359"/>
      <c r="O37" s="6"/>
      <c r="P37" s="310"/>
      <c r="R37" s="7" t="str">
        <f t="shared" si="0"/>
        <v>ＮＧ</v>
      </c>
      <c r="S37" s="7"/>
      <c r="T37" s="7" t="str">
        <f t="shared" si="1"/>
        <v>ＯＫ</v>
      </c>
      <c r="U37" s="7"/>
      <c r="V37" s="189" t="str">
        <f t="shared" si="2"/>
        <v>ＯＫ</v>
      </c>
      <c r="W37" s="7"/>
    </row>
    <row r="38" spans="1:59" s="5" customFormat="1" ht="34.5" customHeight="1" x14ac:dyDescent="0.15">
      <c r="A38" s="6"/>
      <c r="B38" s="315"/>
      <c r="C38" s="316" t="s">
        <v>40</v>
      </c>
      <c r="D38" s="317"/>
      <c r="E38" s="318"/>
      <c r="F38" s="329"/>
      <c r="G38" s="330"/>
      <c r="H38" s="331"/>
      <c r="I38" s="329"/>
      <c r="J38" s="330"/>
      <c r="K38" s="331"/>
      <c r="L38" s="329"/>
      <c r="M38" s="330"/>
      <c r="N38" s="331"/>
      <c r="O38" s="6"/>
      <c r="P38" s="310"/>
      <c r="R38" s="7" t="str">
        <f t="shared" si="0"/>
        <v>ＮＧ</v>
      </c>
      <c r="S38" s="7"/>
      <c r="T38" s="7" t="str">
        <f t="shared" si="1"/>
        <v>ＯＫ</v>
      </c>
      <c r="U38" s="7"/>
      <c r="V38" s="189" t="str">
        <f t="shared" si="2"/>
        <v>ＯＫ</v>
      </c>
      <c r="W38" s="7"/>
    </row>
    <row r="39" spans="1:59" s="5" customFormat="1" ht="34.5" customHeight="1" x14ac:dyDescent="0.15">
      <c r="A39" s="6"/>
      <c r="B39" s="315" t="s">
        <v>42</v>
      </c>
      <c r="C39" s="339" t="s">
        <v>38</v>
      </c>
      <c r="D39" s="340"/>
      <c r="E39" s="341"/>
      <c r="F39" s="342"/>
      <c r="G39" s="343"/>
      <c r="H39" s="344"/>
      <c r="I39" s="342"/>
      <c r="J39" s="343"/>
      <c r="K39" s="344"/>
      <c r="L39" s="342"/>
      <c r="M39" s="343"/>
      <c r="N39" s="344"/>
      <c r="O39" s="6"/>
      <c r="P39" s="348" t="s">
        <v>228</v>
      </c>
      <c r="R39" s="7" t="str">
        <f t="shared" si="0"/>
        <v>ＮＧ</v>
      </c>
      <c r="S39" s="7"/>
      <c r="T39" s="7" t="str">
        <f t="shared" si="1"/>
        <v>ＯＫ</v>
      </c>
      <c r="U39" s="7"/>
      <c r="V39" s="189" t="str">
        <f t="shared" si="2"/>
        <v>ＯＫ</v>
      </c>
      <c r="W39" s="7"/>
    </row>
    <row r="40" spans="1:59" s="5" customFormat="1" ht="34.5" customHeight="1" x14ac:dyDescent="0.15">
      <c r="A40" s="6"/>
      <c r="B40" s="315"/>
      <c r="C40" s="320" t="s">
        <v>39</v>
      </c>
      <c r="D40" s="321"/>
      <c r="E40" s="322"/>
      <c r="F40" s="357"/>
      <c r="G40" s="358"/>
      <c r="H40" s="359"/>
      <c r="I40" s="357"/>
      <c r="J40" s="358"/>
      <c r="K40" s="359"/>
      <c r="L40" s="357"/>
      <c r="M40" s="358"/>
      <c r="N40" s="359"/>
      <c r="O40" s="6"/>
      <c r="P40" s="348"/>
      <c r="R40" s="7" t="str">
        <f t="shared" si="0"/>
        <v>ＮＧ</v>
      </c>
      <c r="S40" s="7"/>
      <c r="T40" s="7" t="str">
        <f t="shared" si="1"/>
        <v>ＯＫ</v>
      </c>
      <c r="U40" s="7"/>
      <c r="V40" s="189" t="str">
        <f t="shared" si="2"/>
        <v>ＯＫ</v>
      </c>
      <c r="W40" s="7"/>
    </row>
    <row r="41" spans="1:59" s="5" customFormat="1" ht="34.5" customHeight="1" thickBot="1" x14ac:dyDescent="0.2">
      <c r="A41" s="6"/>
      <c r="B41" s="338"/>
      <c r="C41" s="311" t="s">
        <v>40</v>
      </c>
      <c r="D41" s="312"/>
      <c r="E41" s="313"/>
      <c r="F41" s="335"/>
      <c r="G41" s="336"/>
      <c r="H41" s="337"/>
      <c r="I41" s="335"/>
      <c r="J41" s="336"/>
      <c r="K41" s="337"/>
      <c r="L41" s="335"/>
      <c r="M41" s="336"/>
      <c r="N41" s="337"/>
      <c r="O41" s="6"/>
      <c r="P41" s="348"/>
      <c r="R41" s="7" t="str">
        <f t="shared" si="0"/>
        <v>ＮＧ</v>
      </c>
      <c r="S41" s="7"/>
      <c r="T41" s="7" t="str">
        <f t="shared" si="1"/>
        <v>ＯＫ</v>
      </c>
      <c r="U41" s="7"/>
      <c r="V41" s="189" t="str">
        <f t="shared" si="2"/>
        <v>ＯＫ</v>
      </c>
      <c r="W41" s="7"/>
    </row>
    <row r="42" spans="1:59" s="5" customFormat="1" ht="24" customHeight="1" x14ac:dyDescent="0.15">
      <c r="A42" s="6"/>
      <c r="B42" s="332" t="s">
        <v>43</v>
      </c>
      <c r="C42" s="354" t="s">
        <v>44</v>
      </c>
      <c r="D42" s="355"/>
      <c r="E42" s="333" t="s">
        <v>325</v>
      </c>
      <c r="F42" s="323"/>
      <c r="G42" s="324"/>
      <c r="H42" s="327"/>
      <c r="I42" s="323"/>
      <c r="J42" s="324"/>
      <c r="K42" s="327"/>
      <c r="L42" s="323"/>
      <c r="M42" s="324"/>
      <c r="N42" s="327"/>
      <c r="O42" s="6"/>
      <c r="P42" s="353" t="s">
        <v>302</v>
      </c>
      <c r="R42" s="7" t="str">
        <f t="shared" si="0"/>
        <v>ＮＧ</v>
      </c>
      <c r="S42" s="7"/>
      <c r="T42" s="7" t="str">
        <f t="shared" si="1"/>
        <v>ＯＫ</v>
      </c>
      <c r="U42" s="7"/>
      <c r="V42" s="189" t="str">
        <f t="shared" si="2"/>
        <v>ＯＫ</v>
      </c>
      <c r="W42" s="7"/>
    </row>
    <row r="43" spans="1:59" s="5" customFormat="1" ht="24" customHeight="1" x14ac:dyDescent="0.15">
      <c r="A43" s="6"/>
      <c r="B43" s="319"/>
      <c r="C43" s="204" t="s">
        <v>45</v>
      </c>
      <c r="D43" s="205" t="s">
        <v>245</v>
      </c>
      <c r="E43" s="334"/>
      <c r="F43" s="185"/>
      <c r="G43" s="186"/>
      <c r="H43" s="328"/>
      <c r="I43" s="185"/>
      <c r="J43" s="186"/>
      <c r="K43" s="328"/>
      <c r="L43" s="185"/>
      <c r="M43" s="186"/>
      <c r="N43" s="328"/>
      <c r="O43" s="6"/>
      <c r="P43" s="353"/>
      <c r="R43" s="7" t="str">
        <f t="shared" si="0"/>
        <v>ＮＧ</v>
      </c>
      <c r="S43" s="7" t="str">
        <f>IF(ISTEXT(G43),$R$2,$R$3)</f>
        <v>ＮＧ</v>
      </c>
      <c r="T43" s="7" t="str">
        <f t="shared" si="1"/>
        <v>ＯＫ</v>
      </c>
      <c r="U43" s="7" t="str">
        <f>IF(T$31=$R$2,IF(ISTEXT(J43),$R$2,$R$3),IF(ISTEXT(J43),$R$3,$R$2))</f>
        <v>ＯＫ</v>
      </c>
      <c r="V43" s="189" t="str">
        <f t="shared" si="2"/>
        <v>ＯＫ</v>
      </c>
      <c r="W43" s="7" t="str">
        <f>IF(V$31=$R$2,IF(ISTEXT(M43),$R$2,$R$3),IF(ISTEXT(M43),$R$3,$R$2))</f>
        <v>ＯＫ</v>
      </c>
      <c r="Y43" s="5" t="s">
        <v>241</v>
      </c>
      <c r="Z43" s="5" t="s">
        <v>46</v>
      </c>
      <c r="AA43" s="5" t="s">
        <v>47</v>
      </c>
      <c r="AB43" s="5" t="s">
        <v>48</v>
      </c>
      <c r="AC43" s="5" t="s">
        <v>49</v>
      </c>
      <c r="AD43" s="5" t="s">
        <v>50</v>
      </c>
      <c r="AE43" s="5" t="s">
        <v>143</v>
      </c>
      <c r="AF43" s="5" t="s">
        <v>51</v>
      </c>
      <c r="AG43" s="5" t="s">
        <v>52</v>
      </c>
      <c r="AH43" s="5" t="s">
        <v>53</v>
      </c>
      <c r="AI43" s="5" t="s">
        <v>54</v>
      </c>
      <c r="AJ43" s="5" t="s">
        <v>55</v>
      </c>
      <c r="AK43" s="5" t="s">
        <v>144</v>
      </c>
      <c r="AL43" s="5" t="s">
        <v>145</v>
      </c>
      <c r="AM43" s="5" t="s">
        <v>146</v>
      </c>
      <c r="AN43" s="5" t="s">
        <v>147</v>
      </c>
      <c r="AO43" s="5" t="s">
        <v>148</v>
      </c>
      <c r="AP43" s="5" t="s">
        <v>149</v>
      </c>
      <c r="AQ43" s="5" t="s">
        <v>150</v>
      </c>
      <c r="AR43" s="5" t="s">
        <v>56</v>
      </c>
      <c r="AS43" s="5" t="s">
        <v>151</v>
      </c>
      <c r="AT43" s="5" t="s">
        <v>152</v>
      </c>
      <c r="AU43" s="5" t="s">
        <v>57</v>
      </c>
      <c r="AV43" s="5" t="s">
        <v>58</v>
      </c>
      <c r="AW43" s="5" t="s">
        <v>153</v>
      </c>
      <c r="AX43" s="5" t="s">
        <v>154</v>
      </c>
      <c r="AY43" s="5" t="s">
        <v>59</v>
      </c>
      <c r="AZ43" s="5" t="s">
        <v>155</v>
      </c>
      <c r="BA43" s="5" t="s">
        <v>156</v>
      </c>
      <c r="BB43" s="5" t="s">
        <v>157</v>
      </c>
      <c r="BC43" s="5" t="s">
        <v>158</v>
      </c>
      <c r="BD43" s="5" t="s">
        <v>159</v>
      </c>
      <c r="BE43" s="5" t="s">
        <v>160</v>
      </c>
      <c r="BF43" s="5" t="s">
        <v>161</v>
      </c>
      <c r="BG43" s="5" t="s">
        <v>162</v>
      </c>
    </row>
    <row r="44" spans="1:59" s="5" customFormat="1" ht="24" customHeight="1" x14ac:dyDescent="0.15">
      <c r="A44" s="6"/>
      <c r="B44" s="319" t="s">
        <v>60</v>
      </c>
      <c r="C44" s="467" t="s">
        <v>44</v>
      </c>
      <c r="D44" s="468"/>
      <c r="E44" s="325" t="s">
        <v>325</v>
      </c>
      <c r="F44" s="349"/>
      <c r="G44" s="350"/>
      <c r="H44" s="328"/>
      <c r="I44" s="349"/>
      <c r="J44" s="350"/>
      <c r="K44" s="328"/>
      <c r="L44" s="349"/>
      <c r="M44" s="350"/>
      <c r="N44" s="328"/>
      <c r="O44" s="6"/>
      <c r="P44" s="353"/>
      <c r="R44" s="7" t="str">
        <f t="shared" si="0"/>
        <v>ＮＧ</v>
      </c>
      <c r="S44" s="7"/>
      <c r="T44" s="7" t="str">
        <f t="shared" si="1"/>
        <v>ＯＫ</v>
      </c>
      <c r="U44" s="7"/>
      <c r="V44" s="189" t="str">
        <f t="shared" si="2"/>
        <v>ＯＫ</v>
      </c>
      <c r="W44" s="7"/>
    </row>
    <row r="45" spans="1:59" s="5" customFormat="1" ht="24" customHeight="1" x14ac:dyDescent="0.15">
      <c r="A45" s="6"/>
      <c r="B45" s="319"/>
      <c r="C45" s="206" t="s">
        <v>45</v>
      </c>
      <c r="D45" s="207" t="s">
        <v>245</v>
      </c>
      <c r="E45" s="326"/>
      <c r="F45" s="183"/>
      <c r="G45" s="184"/>
      <c r="H45" s="328"/>
      <c r="I45" s="183"/>
      <c r="J45" s="184"/>
      <c r="K45" s="328"/>
      <c r="L45" s="183"/>
      <c r="M45" s="184"/>
      <c r="N45" s="328"/>
      <c r="O45" s="6"/>
      <c r="P45" s="353"/>
      <c r="R45" s="7" t="str">
        <f t="shared" si="0"/>
        <v>ＮＧ</v>
      </c>
      <c r="S45" s="7" t="str">
        <f>IF(ISTEXT(G45),$R$2,$R$3)</f>
        <v>ＮＧ</v>
      </c>
      <c r="T45" s="7" t="str">
        <f t="shared" si="1"/>
        <v>ＯＫ</v>
      </c>
      <c r="U45" s="7" t="str">
        <f>IF(T$31=$R$2,IF(ISTEXT(J45),$R$2,$R$3),IF(ISTEXT(J45),$R$3,$R$2))</f>
        <v>ＯＫ</v>
      </c>
      <c r="V45" s="189" t="str">
        <f t="shared" si="2"/>
        <v>ＯＫ</v>
      </c>
      <c r="W45" s="7" t="str">
        <f>IF(V$31=$R$2,IF(ISTEXT(M45),$R$2,$R$3),IF(ISTEXT(M45),$R$3,$R$2))</f>
        <v>ＯＫ</v>
      </c>
    </row>
    <row r="46" spans="1:59" s="5" customFormat="1" ht="24" customHeight="1" x14ac:dyDescent="0.15">
      <c r="A46" s="6"/>
      <c r="B46" s="319" t="s">
        <v>61</v>
      </c>
      <c r="C46" s="469" t="s">
        <v>44</v>
      </c>
      <c r="D46" s="470"/>
      <c r="E46" s="325" t="s">
        <v>325</v>
      </c>
      <c r="F46" s="351"/>
      <c r="G46" s="352"/>
      <c r="H46" s="328"/>
      <c r="I46" s="351"/>
      <c r="J46" s="352"/>
      <c r="K46" s="328"/>
      <c r="L46" s="351"/>
      <c r="M46" s="352"/>
      <c r="N46" s="328"/>
      <c r="O46" s="6"/>
      <c r="P46" s="460" t="s">
        <v>300</v>
      </c>
      <c r="R46" s="7" t="str">
        <f t="shared" si="0"/>
        <v>ＮＧ</v>
      </c>
      <c r="S46" s="7"/>
      <c r="T46" s="7" t="str">
        <f t="shared" si="1"/>
        <v>ＯＫ</v>
      </c>
      <c r="U46" s="7"/>
      <c r="V46" s="189" t="str">
        <f t="shared" si="2"/>
        <v>ＯＫ</v>
      </c>
      <c r="W46" s="7"/>
    </row>
    <row r="47" spans="1:59" s="5" customFormat="1" ht="24" customHeight="1" x14ac:dyDescent="0.15">
      <c r="A47" s="6"/>
      <c r="B47" s="319"/>
      <c r="C47" s="204" t="s">
        <v>45</v>
      </c>
      <c r="D47" s="205" t="s">
        <v>245</v>
      </c>
      <c r="E47" s="326"/>
      <c r="F47" s="185"/>
      <c r="G47" s="186"/>
      <c r="H47" s="328"/>
      <c r="I47" s="185"/>
      <c r="J47" s="186"/>
      <c r="K47" s="328"/>
      <c r="L47" s="185"/>
      <c r="M47" s="186"/>
      <c r="N47" s="328"/>
      <c r="O47" s="6"/>
      <c r="P47" s="460"/>
      <c r="R47" s="7" t="str">
        <f t="shared" si="0"/>
        <v>ＮＧ</v>
      </c>
      <c r="S47" s="7" t="str">
        <f>IF(ISTEXT(G47),$R$2,$R$3)</f>
        <v>ＮＧ</v>
      </c>
      <c r="T47" s="7" t="str">
        <f t="shared" si="1"/>
        <v>ＯＫ</v>
      </c>
      <c r="U47" s="7" t="str">
        <f>IF(T$31=$R$2,IF(ISTEXT(J47),$R$2,$R$3),IF(ISTEXT(J47),$R$3,$R$2))</f>
        <v>ＯＫ</v>
      </c>
      <c r="V47" s="189" t="str">
        <f t="shared" si="2"/>
        <v>ＯＫ</v>
      </c>
      <c r="W47" s="7" t="str">
        <f>IF(V$31=$R$2,IF(ISTEXT(M47),$R$2,$R$3),IF(ISTEXT(M47),$R$3,$R$2))</f>
        <v>ＯＫ</v>
      </c>
    </row>
    <row r="48" spans="1:59" s="5" customFormat="1" ht="24" customHeight="1" x14ac:dyDescent="0.15">
      <c r="A48" s="6"/>
      <c r="B48" s="319" t="s">
        <v>62</v>
      </c>
      <c r="C48" s="467" t="s">
        <v>44</v>
      </c>
      <c r="D48" s="468"/>
      <c r="E48" s="325" t="s">
        <v>325</v>
      </c>
      <c r="F48" s="349"/>
      <c r="G48" s="350"/>
      <c r="H48" s="328"/>
      <c r="I48" s="349"/>
      <c r="J48" s="350"/>
      <c r="K48" s="328"/>
      <c r="L48" s="349"/>
      <c r="M48" s="350"/>
      <c r="N48" s="328"/>
      <c r="O48" s="6"/>
      <c r="P48" s="460"/>
      <c r="R48" s="7" t="str">
        <f>IF(OR(F$32="八重奏",F$32="七重奏",F$32="六重奏",F$32="五重奏",F$32="四重奏"),IF(ISTEXT(F48),$R$2,$R$3),IF(ISTEXT(F48),$R$3,$R$2))</f>
        <v>ＯＫ</v>
      </c>
      <c r="S48" s="7"/>
      <c r="T48" s="7" t="str">
        <f>IF(OR(I$32="八重奏",I$32="七重奏",I$32="六重奏",I$32="五重奏",I$32="四重奏"),IF(ISTEXT(I48),$R$2,$R$3),IF(ISTEXT(I48),$R$3,$R$2))</f>
        <v>ＯＫ</v>
      </c>
      <c r="U48" s="7"/>
      <c r="V48" s="189" t="str">
        <f>IF(OR(L$32="八重奏",L$32="七重奏",L$32="六重奏",L$32="五重奏",L$32="四重奏"),IF(ISTEXT(L48),$R$2,$R$3),IF(ISTEXT(L48),$R$3,$R$2))</f>
        <v>ＯＫ</v>
      </c>
      <c r="W48" s="7"/>
    </row>
    <row r="49" spans="1:59" s="5" customFormat="1" ht="24" customHeight="1" x14ac:dyDescent="0.15">
      <c r="A49" s="6"/>
      <c r="B49" s="319"/>
      <c r="C49" s="206" t="s">
        <v>45</v>
      </c>
      <c r="D49" s="207" t="s">
        <v>245</v>
      </c>
      <c r="E49" s="326"/>
      <c r="F49" s="183"/>
      <c r="G49" s="184"/>
      <c r="H49" s="328"/>
      <c r="I49" s="183"/>
      <c r="J49" s="184"/>
      <c r="K49" s="328"/>
      <c r="L49" s="183"/>
      <c r="M49" s="184"/>
      <c r="N49" s="328"/>
      <c r="O49" s="6"/>
      <c r="P49" s="460"/>
      <c r="R49" s="7" t="str">
        <f>IF(OR(F$32="八重奏",F$32="七重奏",F$32="六重奏",F$32="五重奏",F$32="四重奏"),IF(ISTEXT(F49),$R$2,$R$3),IF(ISTEXT(F49),$R$3,$R$2))</f>
        <v>ＯＫ</v>
      </c>
      <c r="S49" s="7" t="str">
        <f>IF(OR(F$32="八重奏",F$32="七重奏",F$32="六重奏",F$32="五重奏",F$32="四重奏"),IF(ISTEXT(G49),$R$2,$R$3),IF(ISTEXT(G49),$R$3,$R$2))</f>
        <v>ＯＫ</v>
      </c>
      <c r="T49" s="7" t="str">
        <f>IF(OR(I$32="八重奏",I$32="七重奏",I$32="六重奏",I$32="五重奏",I$32="四重奏"),IF(ISTEXT(I49),$R$2,$R$3),IF(ISTEXT(I49),$R$3,$R$2))</f>
        <v>ＯＫ</v>
      </c>
      <c r="U49" s="7" t="str">
        <f>IF(OR(I$32="八重奏",I$32="七重奏",I$32="六重奏",I$32="五重奏",I$32="四重奏"),IF(ISTEXT(J49),$R$2,$R$3),IF(ISTEXT(J49),$R$3,$R$2))</f>
        <v>ＯＫ</v>
      </c>
      <c r="V49" s="189" t="str">
        <f>IF(OR(L$32="八重奏",L$32="七重奏",L$32="六重奏",L$32="五重奏",L$32="四重奏"),IF(ISTEXT(L49),$R$2,$R$3),IF(ISTEXT(L49),$R$3,$R$2))</f>
        <v>ＯＫ</v>
      </c>
      <c r="W49" s="7" t="str">
        <f>IF(OR(L$32="八重奏",L$32="七重奏",L$32="六重奏",L$32="五重奏",L$32="四重奏"),IF(ISTEXT(M49),$R$2,$R$3),IF(ISTEXT(M49),$R$3,$R$2))</f>
        <v>ＯＫ</v>
      </c>
    </row>
    <row r="50" spans="1:59" s="5" customFormat="1" ht="24" customHeight="1" x14ac:dyDescent="0.15">
      <c r="A50" s="6"/>
      <c r="B50" s="319" t="s">
        <v>63</v>
      </c>
      <c r="C50" s="469" t="s">
        <v>44</v>
      </c>
      <c r="D50" s="470"/>
      <c r="E50" s="325" t="s">
        <v>325</v>
      </c>
      <c r="F50" s="351"/>
      <c r="G50" s="352"/>
      <c r="H50" s="328"/>
      <c r="I50" s="351"/>
      <c r="J50" s="352"/>
      <c r="K50" s="328"/>
      <c r="L50" s="351"/>
      <c r="M50" s="352"/>
      <c r="N50" s="328"/>
      <c r="O50" s="6"/>
      <c r="P50" s="461" t="s">
        <v>303</v>
      </c>
      <c r="R50" s="7" t="str">
        <f>IF(OR(F$32="八重奏",F$32="七重奏",F$32="六重奏",F$32="五重奏"),IF(ISTEXT(F50),$R$2,$R$3),IF(ISTEXT(F50),$R$3,$R$2))</f>
        <v>ＯＫ</v>
      </c>
      <c r="S50" s="7"/>
      <c r="T50" s="7" t="str">
        <f>IF(OR(I$32="八重奏",I$32="七重奏",I$32="六重奏",I$32="五重奏"),IF(ISTEXT(I50),$R$2,$R$3),IF(ISTEXT(I50),$R$3,$R$2))</f>
        <v>ＯＫ</v>
      </c>
      <c r="U50" s="7"/>
      <c r="V50" s="189" t="str">
        <f>IF(OR(L$32="八重奏",L$32="七重奏",L$32="六重奏",L$32="五重奏"),IF(ISTEXT(L50),$R$2,$R$3),IF(ISTEXT(L50),$R$3,$R$2))</f>
        <v>ＯＫ</v>
      </c>
      <c r="W50" s="7"/>
    </row>
    <row r="51" spans="1:59" s="5" customFormat="1" ht="24" customHeight="1" x14ac:dyDescent="0.15">
      <c r="A51" s="6"/>
      <c r="B51" s="319"/>
      <c r="C51" s="204" t="s">
        <v>45</v>
      </c>
      <c r="D51" s="205" t="s">
        <v>245</v>
      </c>
      <c r="E51" s="326"/>
      <c r="F51" s="185"/>
      <c r="G51" s="186"/>
      <c r="H51" s="328"/>
      <c r="I51" s="185"/>
      <c r="J51" s="186"/>
      <c r="K51" s="328"/>
      <c r="L51" s="185"/>
      <c r="M51" s="186"/>
      <c r="N51" s="328"/>
      <c r="O51" s="6"/>
      <c r="P51" s="461"/>
      <c r="R51" s="7" t="str">
        <f>IF(OR(F$32="八重奏",F$32="七重奏",F$32="六重奏",F$32="五重奏"),IF(ISTEXT(F51),$R$2,$R$3),IF(ISTEXT(F51),$R$3,$R$2))</f>
        <v>ＯＫ</v>
      </c>
      <c r="S51" s="7" t="str">
        <f>IF(OR(F$32="八重奏",F$32="七重奏",F$32="六重奏",F$32="五重奏"),IF(ISTEXT(G51),$R$2,$R$3),IF(ISTEXT(G51),$R$3,$R$2))</f>
        <v>ＯＫ</v>
      </c>
      <c r="T51" s="7" t="str">
        <f>IF(OR(I$32="八重奏",I$32="七重奏",I$32="六重奏",I$32="五重奏"),IF(ISTEXT(I51),$R$2,$R$3),IF(ISTEXT(I51),$R$3,$R$2))</f>
        <v>ＯＫ</v>
      </c>
      <c r="U51" s="7" t="str">
        <f>IF(OR(I$32="八重奏",I$32="七重奏",I$32="六重奏",I$32="五重奏"),IF(ISTEXT(J51),$R$2,$R$3),IF(ISTEXT(J51),$R$3,$R$2))</f>
        <v>ＯＫ</v>
      </c>
      <c r="V51" s="189" t="str">
        <f>IF(OR(L$32="八重奏",L$32="七重奏",L$32="六重奏",L$32="五重奏"),IF(ISTEXT(L51),$R$2,$R$3),IF(ISTEXT(L51),$R$3,$R$2))</f>
        <v>ＯＫ</v>
      </c>
      <c r="W51" s="7" t="str">
        <f>IF(OR(L$32="八重奏",L$32="七重奏",L$32="六重奏",L$32="五重奏"),IF(ISTEXT(M51),$R$2,$R$3),IF(ISTEXT(M51),$R$3,$R$2))</f>
        <v>ＯＫ</v>
      </c>
    </row>
    <row r="52" spans="1:59" s="5" customFormat="1" ht="24" customHeight="1" x14ac:dyDescent="0.15">
      <c r="A52" s="6"/>
      <c r="B52" s="319" t="s">
        <v>64</v>
      </c>
      <c r="C52" s="467" t="s">
        <v>44</v>
      </c>
      <c r="D52" s="468"/>
      <c r="E52" s="325" t="s">
        <v>325</v>
      </c>
      <c r="F52" s="349"/>
      <c r="G52" s="350"/>
      <c r="H52" s="328"/>
      <c r="I52" s="349"/>
      <c r="J52" s="350"/>
      <c r="K52" s="328"/>
      <c r="L52" s="349"/>
      <c r="M52" s="350"/>
      <c r="N52" s="328"/>
      <c r="O52" s="6"/>
      <c r="P52" s="461"/>
      <c r="R52" s="7" t="str">
        <f>IF(OR(F$32="八重奏",F$32="七重奏",F$32="六重奏"),IF(ISTEXT(F52),$R$2,$R$3),IF(ISTEXT(F52),$R$3,$R$2))</f>
        <v>ＯＫ</v>
      </c>
      <c r="S52" s="7"/>
      <c r="T52" s="7" t="str">
        <f>IF(OR(I$32="八重奏",I$32="七重奏",I$32="六重奏"),IF(ISTEXT(I52),$R$2,$R$3),IF(ISTEXT(I52),$R$3,$R$2))</f>
        <v>ＯＫ</v>
      </c>
      <c r="U52" s="7"/>
      <c r="V52" s="189" t="str">
        <f>IF(OR(L$32="八重奏",L$32="七重奏",L$32="六重奏"),IF(ISTEXT(L52),$R$2,$R$3),IF(ISTEXT(L52),$R$3,$R$2))</f>
        <v>ＯＫ</v>
      </c>
      <c r="W52" s="7"/>
    </row>
    <row r="53" spans="1:59" s="5" customFormat="1" ht="24" customHeight="1" x14ac:dyDescent="0.15">
      <c r="A53" s="6"/>
      <c r="B53" s="319"/>
      <c r="C53" s="206" t="s">
        <v>45</v>
      </c>
      <c r="D53" s="207" t="s">
        <v>245</v>
      </c>
      <c r="E53" s="326"/>
      <c r="F53" s="183"/>
      <c r="G53" s="184"/>
      <c r="H53" s="328"/>
      <c r="I53" s="183"/>
      <c r="J53" s="184"/>
      <c r="K53" s="328"/>
      <c r="L53" s="183"/>
      <c r="M53" s="184"/>
      <c r="N53" s="328"/>
      <c r="O53" s="6"/>
      <c r="P53" s="461"/>
      <c r="R53" s="7" t="str">
        <f>IF(OR(F$32="八重奏",F$32="七重奏",F$32="六重奏"),IF(ISTEXT(F53),$R$2,$R$3),IF(ISTEXT(F53),$R$3,$R$2))</f>
        <v>ＯＫ</v>
      </c>
      <c r="S53" s="7" t="str">
        <f>IF(OR(F$32="八重奏",F$32="七重奏",F$32="六重奏"),IF(ISTEXT(G53),$R$2,$R$3),IF(ISTEXT(G53),$R$3,$R$2))</f>
        <v>ＯＫ</v>
      </c>
      <c r="T53" s="7" t="str">
        <f>IF(OR(I$32="八重奏",I$32="七重奏",I$32="六重奏"),IF(ISTEXT(I53),$R$2,$R$3),IF(ISTEXT(I53),$R$3,$R$2))</f>
        <v>ＯＫ</v>
      </c>
      <c r="U53" s="7" t="str">
        <f>IF(OR(I$32="八重奏",I$32="七重奏",I$32="六重奏"),IF(ISTEXT(J53),$R$2,$R$3),IF(ISTEXT(J53),$R$3,$R$2))</f>
        <v>ＯＫ</v>
      </c>
      <c r="V53" s="189" t="str">
        <f>IF(OR(L$32="八重奏",L$32="七重奏",L$32="六重奏"),IF(ISTEXT(L53),$R$2,$R$3),IF(ISTEXT(L53),$R$3,$R$2))</f>
        <v>ＯＫ</v>
      </c>
      <c r="W53" s="7" t="str">
        <f>IF(OR(L$32="八重奏",L$32="七重奏",L$32="六重奏"),IF(ISTEXT(M53),$R$2,$R$3),IF(ISTEXT(M53),$R$3,$R$2))</f>
        <v>ＯＫ</v>
      </c>
    </row>
    <row r="54" spans="1:59" s="5" customFormat="1" ht="24" customHeight="1" x14ac:dyDescent="0.15">
      <c r="A54" s="6"/>
      <c r="B54" s="319" t="s">
        <v>65</v>
      </c>
      <c r="C54" s="469" t="s">
        <v>44</v>
      </c>
      <c r="D54" s="470"/>
      <c r="E54" s="325" t="s">
        <v>325</v>
      </c>
      <c r="F54" s="351"/>
      <c r="G54" s="352"/>
      <c r="H54" s="328"/>
      <c r="I54" s="351"/>
      <c r="J54" s="352"/>
      <c r="K54" s="328"/>
      <c r="L54" s="351"/>
      <c r="M54" s="352"/>
      <c r="N54" s="328"/>
      <c r="O54" s="6"/>
      <c r="P54" s="460" t="s">
        <v>304</v>
      </c>
      <c r="R54" s="7" t="str">
        <f>IF(OR(F$32="八重奏",F$32="七重奏"),IF(ISTEXT(F54),$R$2,$R$3),IF(ISTEXT(F54),$R$3,$R$2))</f>
        <v>ＯＫ</v>
      </c>
      <c r="S54" s="7"/>
      <c r="T54" s="7" t="str">
        <f>IF(OR(I$32="八重奏",I$32="七重奏"),IF(ISTEXT(I54),$R$2,$R$3),IF(ISTEXT(I54),$R$3,$R$2))</f>
        <v>ＯＫ</v>
      </c>
      <c r="U54" s="7"/>
      <c r="V54" s="189" t="str">
        <f>IF(OR(L$32="八重奏",L$32="七重奏"),IF(ISTEXT(L54),$R$2,$R$3),IF(ISTEXT(L54),$R$3,$R$2))</f>
        <v>ＯＫ</v>
      </c>
      <c r="W54" s="7"/>
    </row>
    <row r="55" spans="1:59" s="5" customFormat="1" ht="24" customHeight="1" x14ac:dyDescent="0.15">
      <c r="A55" s="6"/>
      <c r="B55" s="319"/>
      <c r="C55" s="204" t="s">
        <v>45</v>
      </c>
      <c r="D55" s="205" t="s">
        <v>245</v>
      </c>
      <c r="E55" s="326"/>
      <c r="F55" s="185"/>
      <c r="G55" s="186"/>
      <c r="H55" s="328"/>
      <c r="I55" s="185"/>
      <c r="J55" s="186"/>
      <c r="K55" s="328"/>
      <c r="L55" s="185"/>
      <c r="M55" s="186"/>
      <c r="N55" s="328"/>
      <c r="O55" s="6"/>
      <c r="P55" s="460"/>
      <c r="R55" s="7" t="str">
        <f>IF(OR(F$32="八重奏",F$32="七重奏"),IF(ISTEXT(F55),$R$2,$R$3),IF(ISTEXT(F55),$R$3,$R$2))</f>
        <v>ＯＫ</v>
      </c>
      <c r="S55" s="7" t="str">
        <f>IF(OR(F$32="八重奏",F$32="七重奏"),IF(ISTEXT(G55),$R$2,$R$3),IF(ISTEXT(G55),$R$3,$R$2))</f>
        <v>ＯＫ</v>
      </c>
      <c r="T55" s="7" t="str">
        <f>IF(OR(I$32="八重奏",I$32="七重奏"),IF(ISTEXT(I55),$R$2,$R$3),IF(ISTEXT(I55),$R$3,$R$2))</f>
        <v>ＯＫ</v>
      </c>
      <c r="U55" s="7" t="str">
        <f>IF(OR(I$32="八重奏",I$32="七重奏"),IF(ISTEXT(J55),$R$2,$R$3),IF(ISTEXT(J55),$R$3,$R$2))</f>
        <v>ＯＫ</v>
      </c>
      <c r="V55" s="189" t="str">
        <f>IF(OR(L$32="八重奏",L$32="七重奏"),IF(ISTEXT(L55),$R$2,$R$3),IF(ISTEXT(L55),$R$3,$R$2))</f>
        <v>ＯＫ</v>
      </c>
      <c r="W55" s="7" t="str">
        <f>IF(OR(L$32="八重奏",L$32="七重奏"),IF(ISTEXT(M55),$R$2,$R$3),IF(ISTEXT(M55),$R$3,$R$2))</f>
        <v>ＯＫ</v>
      </c>
    </row>
    <row r="56" spans="1:59" s="5" customFormat="1" ht="24" customHeight="1" x14ac:dyDescent="0.15">
      <c r="A56" s="6"/>
      <c r="B56" s="319" t="s">
        <v>66</v>
      </c>
      <c r="C56" s="467" t="s">
        <v>44</v>
      </c>
      <c r="D56" s="468"/>
      <c r="E56" s="325" t="s">
        <v>325</v>
      </c>
      <c r="F56" s="349"/>
      <c r="G56" s="350"/>
      <c r="H56" s="328"/>
      <c r="I56" s="349"/>
      <c r="J56" s="350"/>
      <c r="K56" s="328"/>
      <c r="L56" s="349"/>
      <c r="M56" s="350"/>
      <c r="N56" s="328"/>
      <c r="O56" s="6"/>
      <c r="P56" s="460"/>
      <c r="R56" s="7" t="str">
        <f>IF(F$32="八重奏",IF(ISTEXT(F56),$R$2,$R$3),IF(ISTEXT(F56),$R$3,$R$2))</f>
        <v>ＯＫ</v>
      </c>
      <c r="S56" s="7"/>
      <c r="T56" s="7" t="str">
        <f>IF(I$32="八重奏",IF(ISTEXT(I56),$R$2,$R$3),IF(ISTEXT(I56),$R$3,$R$2))</f>
        <v>ＯＫ</v>
      </c>
      <c r="U56" s="7"/>
      <c r="V56" s="189" t="str">
        <f>IF(L$32="八重奏",IF(ISTEXT(L56),$R$2,$R$3),IF(ISTEXT(L56),$R$3,$R$2))</f>
        <v>ＯＫ</v>
      </c>
      <c r="W56" s="7"/>
    </row>
    <row r="57" spans="1:59" s="5" customFormat="1" ht="24" customHeight="1" thickBot="1" x14ac:dyDescent="0.2">
      <c r="A57" s="6"/>
      <c r="B57" s="366"/>
      <c r="C57" s="202" t="s">
        <v>45</v>
      </c>
      <c r="D57" s="203" t="s">
        <v>245</v>
      </c>
      <c r="E57" s="367"/>
      <c r="F57" s="187"/>
      <c r="G57" s="188"/>
      <c r="H57" s="368"/>
      <c r="I57" s="187"/>
      <c r="J57" s="188"/>
      <c r="K57" s="368"/>
      <c r="L57" s="187"/>
      <c r="M57" s="188"/>
      <c r="N57" s="368"/>
      <c r="O57" s="6"/>
      <c r="P57" s="460"/>
      <c r="R57" s="7" t="str">
        <f>IF(F$32="八重奏",IF(ISTEXT(F57),$R$2,$R$3),IF(ISTEXT(F57),$R$3,$R$2))</f>
        <v>ＯＫ</v>
      </c>
      <c r="S57" s="7" t="str">
        <f>IF(F$32="八重奏",IF(ISTEXT(G57),$R$2,$R$3),IF(ISTEXT(G57),$R$3,$R$2))</f>
        <v>ＯＫ</v>
      </c>
      <c r="T57" s="7" t="str">
        <f>IF(I$32="八重奏",IF(ISTEXT(I57),$R$2,$R$3),IF(ISTEXT(I57),$R$3,$R$2))</f>
        <v>ＯＫ</v>
      </c>
      <c r="U57" s="7" t="str">
        <f>IF(I$32="八重奏",IF(ISTEXT(J57),$R$2,$R$3),IF(ISTEXT(J57),$R$3,$R$2))</f>
        <v>ＯＫ</v>
      </c>
      <c r="V57" s="189" t="str">
        <f>IF(L$32="八重奏",IF(ISTEXT(L57),$R$2,$R$3),IF(ISTEXT(L57),$R$3,$R$2))</f>
        <v>ＯＫ</v>
      </c>
      <c r="W57" s="7" t="str">
        <f>IF(L$32="八重奏",IF(ISTEXT(M57),$R$2,$R$3),IF(ISTEXT(M57),$R$3,$R$2))</f>
        <v>ＯＫ</v>
      </c>
    </row>
    <row r="58" spans="1:59" s="5" customFormat="1" ht="24" customHeight="1" thickBot="1" x14ac:dyDescent="0.2">
      <c r="A58" s="6"/>
      <c r="B58" s="375" t="s">
        <v>168</v>
      </c>
      <c r="C58" s="376"/>
      <c r="D58" s="376"/>
      <c r="E58" s="377"/>
      <c r="F58" s="465"/>
      <c r="G58" s="466"/>
      <c r="H58" s="79"/>
      <c r="I58" s="465"/>
      <c r="J58" s="466"/>
      <c r="K58" s="79"/>
      <c r="L58" s="465"/>
      <c r="M58" s="466"/>
      <c r="N58" s="79"/>
      <c r="O58" s="6"/>
      <c r="P58" s="314" t="s">
        <v>352</v>
      </c>
      <c r="R58" s="7" t="str">
        <f>IF(ISTEXT(H58),$R$2,$R$3)</f>
        <v>ＮＧ</v>
      </c>
      <c r="S58" s="7"/>
      <c r="T58" s="7" t="str">
        <f>IF(T$31=$R$2,IF(ISTEXT(K58),$R$2,$R$3),IF(ISTEXT(K58),$R$3,$R$2))</f>
        <v>ＯＫ</v>
      </c>
      <c r="U58" s="7"/>
      <c r="V58" s="189" t="str">
        <f>IF(V$31=$R$2,IF(ISTEXT(N58),$R$2,$R$3),IF(ISTEXT(N58),$R$3,$R$2))</f>
        <v>ＯＫ</v>
      </c>
      <c r="W58" s="7"/>
    </row>
    <row r="59" spans="1:59" s="5" customFormat="1" ht="24" customHeight="1" thickBot="1" x14ac:dyDescent="0.2">
      <c r="A59" s="6"/>
      <c r="B59" s="375" t="s">
        <v>179</v>
      </c>
      <c r="C59" s="376"/>
      <c r="D59" s="376"/>
      <c r="E59" s="377"/>
      <c r="F59" s="462"/>
      <c r="G59" s="463"/>
      <c r="H59" s="464"/>
      <c r="I59" s="462"/>
      <c r="J59" s="463"/>
      <c r="K59" s="464"/>
      <c r="L59" s="462"/>
      <c r="M59" s="463"/>
      <c r="N59" s="464"/>
      <c r="O59" s="6"/>
      <c r="P59" s="314"/>
      <c r="R59" s="7" t="str">
        <f>IF(ISNUMBER(F59),$R$2,$R$3)</f>
        <v>ＮＧ</v>
      </c>
      <c r="S59" s="7"/>
      <c r="T59" s="7" t="str">
        <f>IF(T$31=$R$2,IF(ISNUMBER(I59),$R$2,$R$3),IF(ISNUMBER(I59),$R$3,$R$2))</f>
        <v>ＯＫ</v>
      </c>
      <c r="U59" s="7"/>
      <c r="V59" s="189" t="str">
        <f>IF(V$31=$R$2,IF(ISNUMBER(L59),$R$2,$R$3),IF(ISNUMBER(L59),$R$3,$R$2))</f>
        <v>ＯＫ</v>
      </c>
      <c r="W59" s="7"/>
    </row>
    <row r="60" spans="1:59" s="5" customFormat="1" ht="24" customHeight="1" thickBot="1" x14ac:dyDescent="0.2">
      <c r="A60" s="6"/>
      <c r="B60" s="375" t="s">
        <v>305</v>
      </c>
      <c r="C60" s="376"/>
      <c r="D60" s="376"/>
      <c r="E60" s="377"/>
      <c r="F60" s="345"/>
      <c r="G60" s="347"/>
      <c r="H60" s="79"/>
      <c r="I60" s="345"/>
      <c r="J60" s="347"/>
      <c r="K60" s="79"/>
      <c r="L60" s="345"/>
      <c r="M60" s="347"/>
      <c r="N60" s="79"/>
      <c r="O60" s="6"/>
      <c r="P60" s="165"/>
      <c r="R60" s="7" t="str">
        <f t="shared" ref="R60" si="3">IF(ISTEXT(H60),$R$2,$R$3)</f>
        <v>ＮＧ</v>
      </c>
      <c r="S60" s="7"/>
      <c r="T60" s="7" t="str">
        <f>IF(T$31=$R$2,IF(ISTEXT(K60),$R$2,$R$3),IF(ISTEXT(K60),$R$3,$R$2))</f>
        <v>ＯＫ</v>
      </c>
      <c r="U60" s="7"/>
      <c r="V60" s="189" t="str">
        <f>IF(V$31=$R$2,IF(ISTEXT(N60),$R$2,$R$3),IF(ISTEXT(N60),$R$3,$R$2))</f>
        <v>ＯＫ</v>
      </c>
      <c r="W60" s="7"/>
    </row>
    <row r="61" spans="1:59" s="5" customFormat="1" ht="24" customHeight="1" thickBot="1" x14ac:dyDescent="0.2">
      <c r="A61" s="6"/>
      <c r="B61" s="378" t="s">
        <v>219</v>
      </c>
      <c r="C61" s="379"/>
      <c r="D61" s="379"/>
      <c r="E61" s="380"/>
      <c r="F61" s="345"/>
      <c r="G61" s="346"/>
      <c r="H61" s="347"/>
      <c r="I61" s="345"/>
      <c r="J61" s="346"/>
      <c r="K61" s="347"/>
      <c r="L61" s="345"/>
      <c r="M61" s="346"/>
      <c r="N61" s="347"/>
      <c r="O61" s="6"/>
      <c r="P61" s="166" t="s">
        <v>175</v>
      </c>
      <c r="R61" s="7" t="str">
        <f>IF(ISNUMBER(F61),$R$2,$R$3)</f>
        <v>ＮＧ</v>
      </c>
      <c r="S61" s="7"/>
      <c r="T61" s="7" t="str">
        <f>IF(T$31=$R$2,IF(ISNUMBER(I61),$R$2,$R$3),IF(ISNUMBER(I61),$R$3,$R$2))</f>
        <v>ＯＫ</v>
      </c>
      <c r="U61" s="7"/>
      <c r="V61" s="189" t="str">
        <f>IF(V$31=$R$2,IF(ISNUMBER(L61),$R$2,$R$3),IF(ISNUMBER(L61),$R$3,$R$2))</f>
        <v>ＯＫ</v>
      </c>
      <c r="W61" s="7"/>
      <c r="Y61" s="5">
        <v>0</v>
      </c>
      <c r="Z61" s="5">
        <v>1</v>
      </c>
      <c r="AA61" s="5">
        <v>2</v>
      </c>
      <c r="AB61" s="5">
        <v>3</v>
      </c>
      <c r="AC61" s="5">
        <v>4</v>
      </c>
      <c r="AD61" s="5">
        <v>5</v>
      </c>
      <c r="AE61" s="5">
        <v>6</v>
      </c>
      <c r="AF61" s="5">
        <v>7</v>
      </c>
      <c r="AG61" s="5">
        <v>8</v>
      </c>
      <c r="AH61" s="5">
        <v>9</v>
      </c>
      <c r="AI61" s="5">
        <v>10</v>
      </c>
      <c r="AJ61" s="5">
        <v>11</v>
      </c>
      <c r="AK61" s="5">
        <v>12</v>
      </c>
      <c r="AL61" s="5">
        <v>13</v>
      </c>
      <c r="AM61" s="5">
        <v>14</v>
      </c>
      <c r="AN61" s="5">
        <v>15</v>
      </c>
      <c r="AO61" s="5">
        <v>16</v>
      </c>
      <c r="AP61" s="5">
        <v>17</v>
      </c>
      <c r="AQ61" s="5">
        <v>18</v>
      </c>
      <c r="AR61" s="5">
        <v>19</v>
      </c>
      <c r="AS61" s="5">
        <v>20</v>
      </c>
    </row>
    <row r="62" spans="1:59" s="5" customFormat="1" ht="24" customHeight="1" thickBot="1" x14ac:dyDescent="0.2">
      <c r="A62" s="6"/>
      <c r="B62" s="369" t="s">
        <v>67</v>
      </c>
      <c r="C62" s="370"/>
      <c r="D62" s="370"/>
      <c r="E62" s="371"/>
      <c r="F62" s="372"/>
      <c r="G62" s="373"/>
      <c r="H62" s="374"/>
      <c r="I62" s="372"/>
      <c r="J62" s="373"/>
      <c r="K62" s="374"/>
      <c r="L62" s="372"/>
      <c r="M62" s="373"/>
      <c r="N62" s="374"/>
      <c r="O62" s="6"/>
      <c r="P62" s="356"/>
      <c r="R62" s="7" t="str">
        <f>IF(ISNUMBER(F62),$R$2,$R$3)</f>
        <v>ＮＧ</v>
      </c>
      <c r="S62" s="7"/>
      <c r="T62" s="7" t="str">
        <f>IF(T$31=$R$2,IF(ISNUMBER(I62),$R$2,$R$3),IF(ISNUMBER(I62),$R$3,$R$2))</f>
        <v>ＯＫ</v>
      </c>
      <c r="U62" s="7"/>
      <c r="V62" s="189" t="str">
        <f>IF(V$31=$R$2,IF(ISNUMBER(L62),$R$2,$R$3),IF(ISNUMBER(L62),$R$3,$R$2))</f>
        <v>ＯＫ</v>
      </c>
      <c r="W62" s="7"/>
      <c r="Z62" s="11">
        <v>6.25E-2</v>
      </c>
      <c r="AA62" s="11">
        <f t="shared" ref="AA62" si="4">Z62+TIME(0,10,0)</f>
        <v>6.9444444444444448E-2</v>
      </c>
      <c r="AB62" s="11">
        <f t="shared" ref="AB62" si="5">AA62+TIME(0,10,0)</f>
        <v>7.6388888888888895E-2</v>
      </c>
      <c r="AC62" s="11">
        <f t="shared" ref="AC62" si="6">AB62+TIME(0,10,0)</f>
        <v>8.3333333333333343E-2</v>
      </c>
      <c r="AD62" s="11">
        <f t="shared" ref="AD62" si="7">AC62+TIME(0,10,0)</f>
        <v>9.027777777777779E-2</v>
      </c>
      <c r="AE62" s="11">
        <f t="shared" ref="AE62" si="8">AD62+TIME(0,10,0)</f>
        <v>9.7222222222222238E-2</v>
      </c>
      <c r="AF62" s="11">
        <f t="shared" ref="AF62" si="9">AE62+TIME(0,10,0)</f>
        <v>0.10416666666666669</v>
      </c>
      <c r="AG62" s="11">
        <f t="shared" ref="AG62" si="10">AF62+TIME(0,10,0)</f>
        <v>0.11111111111111113</v>
      </c>
      <c r="AH62" s="11">
        <f t="shared" ref="AH62" si="11">AG62+TIME(0,10,0)</f>
        <v>0.11805555555555558</v>
      </c>
      <c r="AI62" s="11">
        <f t="shared" ref="AI62" si="12">AH62+TIME(0,10,0)</f>
        <v>0.12500000000000003</v>
      </c>
      <c r="AJ62" s="11">
        <f t="shared" ref="AJ62" si="13">AI62+TIME(0,10,0)</f>
        <v>0.13194444444444448</v>
      </c>
      <c r="AK62" s="11">
        <f t="shared" ref="AK62" si="14">AJ62+TIME(0,10,0)</f>
        <v>0.13888888888888892</v>
      </c>
      <c r="AL62" s="11">
        <f t="shared" ref="AL62" si="15">AK62+TIME(0,10,0)</f>
        <v>0.14583333333333337</v>
      </c>
      <c r="AM62" s="11">
        <f t="shared" ref="AM62" si="16">AL62+TIME(0,10,0)</f>
        <v>0.15277777777777782</v>
      </c>
      <c r="AN62" s="11">
        <f t="shared" ref="AN62" si="17">AM62+TIME(0,10,0)</f>
        <v>0.15972222222222227</v>
      </c>
      <c r="AO62" s="11">
        <f t="shared" ref="AO62" si="18">AN62+TIME(0,10,0)</f>
        <v>0.16666666666666671</v>
      </c>
      <c r="AP62" s="11">
        <f t="shared" ref="AP62" si="19">AO62+TIME(0,10,0)</f>
        <v>0.17361111111111116</v>
      </c>
      <c r="AQ62" s="11">
        <f t="shared" ref="AQ62" si="20">AP62+TIME(0,10,0)</f>
        <v>0.18055555555555561</v>
      </c>
      <c r="AR62" s="11">
        <f t="shared" ref="AR62" si="21">AQ62+TIME(0,10,0)</f>
        <v>0.18750000000000006</v>
      </c>
      <c r="AS62" s="11">
        <f t="shared" ref="AS62" si="22">AR62+TIME(0,10,0)</f>
        <v>0.1944444444444445</v>
      </c>
      <c r="AT62" s="11">
        <f t="shared" ref="AT62" si="23">AS62+TIME(0,10,0)</f>
        <v>0.20138888888888895</v>
      </c>
      <c r="AU62" s="11">
        <f t="shared" ref="AU62" si="24">AT62+TIME(0,10,0)</f>
        <v>0.2083333333333334</v>
      </c>
      <c r="AV62" s="11"/>
      <c r="AW62" s="11"/>
      <c r="AX62" s="11"/>
      <c r="AY62" s="11"/>
      <c r="AZ62" s="11"/>
      <c r="BA62" s="11"/>
      <c r="BB62" s="11"/>
      <c r="BC62" s="11"/>
      <c r="BD62" s="11"/>
      <c r="BE62" s="11"/>
      <c r="BF62" s="11"/>
      <c r="BG62" s="11"/>
    </row>
    <row r="63" spans="1:59" s="5" customFormat="1" ht="24" customHeight="1" thickBot="1" x14ac:dyDescent="0.2">
      <c r="A63" s="6"/>
      <c r="B63" s="369" t="s">
        <v>230</v>
      </c>
      <c r="C63" s="370"/>
      <c r="D63" s="370"/>
      <c r="E63" s="371"/>
      <c r="F63" s="372"/>
      <c r="G63" s="373"/>
      <c r="H63" s="374"/>
      <c r="I63" s="372"/>
      <c r="J63" s="373"/>
      <c r="K63" s="374"/>
      <c r="L63" s="372"/>
      <c r="M63" s="373"/>
      <c r="N63" s="374"/>
      <c r="O63" s="6"/>
      <c r="P63" s="356"/>
      <c r="R63" s="7" t="str">
        <f>IF(ISTEXT(F63),$R$2,$R$3)</f>
        <v>ＮＧ</v>
      </c>
      <c r="S63" s="7"/>
      <c r="T63" s="7" t="str">
        <f>IF(T$32=$R$2,IF(ISTEXT(I63),$R$2,$R$3),IF(ISTEXT(I63),$R$3,$R$2))</f>
        <v>ＯＫ</v>
      </c>
      <c r="U63" s="7"/>
      <c r="V63" s="189" t="str">
        <f>IF(V$32=$R$2,IF(ISTEXT(L63),$R$2,$R$3),IF(ISTEXT(L63),$R$3,$R$2))</f>
        <v>ＯＫ</v>
      </c>
      <c r="W63" s="7"/>
      <c r="Z63" s="5" t="s">
        <v>68</v>
      </c>
      <c r="AA63" s="5" t="s">
        <v>69</v>
      </c>
      <c r="AB63" s="5" t="s">
        <v>340</v>
      </c>
      <c r="AC63" s="5" t="s">
        <v>127</v>
      </c>
      <c r="AD63" s="5" t="s">
        <v>128</v>
      </c>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row>
    <row r="64" spans="1:59" s="5" customFormat="1" ht="24" customHeight="1" thickBot="1" x14ac:dyDescent="0.2">
      <c r="A64" s="219"/>
      <c r="B64" s="360" t="s">
        <v>314</v>
      </c>
      <c r="C64" s="361"/>
      <c r="D64" s="361"/>
      <c r="E64" s="362"/>
      <c r="F64" s="363"/>
      <c r="G64" s="364"/>
      <c r="H64" s="365"/>
      <c r="I64" s="363"/>
      <c r="J64" s="364"/>
      <c r="K64" s="365"/>
      <c r="L64" s="363"/>
      <c r="M64" s="364"/>
      <c r="N64" s="365"/>
      <c r="O64" s="6"/>
      <c r="P64" s="356"/>
      <c r="R64" s="7" t="str">
        <f>IF(ISTEXT(F64),$R$2,$R$3)</f>
        <v>ＮＧ</v>
      </c>
      <c r="S64" s="7"/>
      <c r="T64" s="7" t="str">
        <f>IF(T$31=$R$2,IF(ISTEXT(I64),$R$2,$R$3),IF(ISTEXT(I64),$R$3,$R$2))</f>
        <v>ＯＫ</v>
      </c>
      <c r="U64" s="7"/>
      <c r="V64" s="189" t="str">
        <f>IF(V$31=$R$2,IF(ISTEXT(L64),$R$2,$R$3),IF(ISTEXT(L64),$R$3,$R$2))</f>
        <v>ＯＫ</v>
      </c>
      <c r="W64" s="7"/>
      <c r="Z64" s="5" t="s">
        <v>68</v>
      </c>
      <c r="AA64" s="5" t="s">
        <v>69</v>
      </c>
      <c r="AB64" s="5" t="s">
        <v>127</v>
      </c>
      <c r="AC64" s="5" t="s">
        <v>128</v>
      </c>
      <c r="AD64" s="5" t="s">
        <v>171</v>
      </c>
      <c r="AE64" s="5" t="s">
        <v>172</v>
      </c>
      <c r="AF64" s="5" t="s">
        <v>173</v>
      </c>
    </row>
    <row r="65" spans="1:65" s="5" customFormat="1" ht="24" customHeight="1" x14ac:dyDescent="0.15">
      <c r="A65" s="88"/>
      <c r="B65" s="86"/>
      <c r="C65" s="86"/>
      <c r="D65" s="86"/>
      <c r="N65" s="87"/>
      <c r="O65" s="88"/>
      <c r="P65" s="88"/>
      <c r="R65" s="55"/>
      <c r="S65" s="55"/>
      <c r="T65" s="55"/>
      <c r="U65" s="55"/>
      <c r="V65" s="55"/>
      <c r="W65" s="55"/>
      <c r="Y65" s="5">
        <v>0</v>
      </c>
      <c r="Z65" s="5">
        <v>1</v>
      </c>
      <c r="AA65" s="5">
        <v>2</v>
      </c>
      <c r="AB65" s="5">
        <v>3</v>
      </c>
      <c r="AC65" s="5">
        <v>4</v>
      </c>
      <c r="AD65" s="5">
        <v>5</v>
      </c>
      <c r="AE65" s="5">
        <v>6</v>
      </c>
      <c r="AF65" s="5">
        <v>7</v>
      </c>
      <c r="AG65" s="5">
        <v>8</v>
      </c>
      <c r="AH65" s="5">
        <v>9</v>
      </c>
      <c r="AI65" s="5">
        <v>10</v>
      </c>
      <c r="AJ65" s="5">
        <v>11</v>
      </c>
      <c r="AK65" s="5">
        <v>12</v>
      </c>
      <c r="AL65" s="5">
        <v>13</v>
      </c>
      <c r="AM65" s="5">
        <v>14</v>
      </c>
      <c r="AN65" s="5">
        <v>15</v>
      </c>
      <c r="AO65" s="5">
        <v>16</v>
      </c>
      <c r="AP65" s="5">
        <v>17</v>
      </c>
      <c r="AQ65" s="5">
        <v>18</v>
      </c>
      <c r="AR65" s="5">
        <v>19</v>
      </c>
      <c r="AS65" s="5">
        <v>20</v>
      </c>
      <c r="AT65" s="5">
        <v>21</v>
      </c>
      <c r="AU65" s="5">
        <v>22</v>
      </c>
      <c r="AV65" s="5">
        <v>23</v>
      </c>
      <c r="AW65" s="5">
        <v>24</v>
      </c>
      <c r="AX65" s="5">
        <v>25</v>
      </c>
      <c r="AY65" s="5">
        <v>26</v>
      </c>
      <c r="AZ65" s="5">
        <v>27</v>
      </c>
      <c r="BA65" s="5">
        <v>28</v>
      </c>
      <c r="BB65" s="5">
        <v>29</v>
      </c>
      <c r="BC65" s="5">
        <v>30</v>
      </c>
      <c r="BD65" s="5">
        <v>31</v>
      </c>
      <c r="BE65" s="5">
        <v>32</v>
      </c>
      <c r="BF65" s="5">
        <v>33</v>
      </c>
      <c r="BG65" s="5">
        <v>34</v>
      </c>
      <c r="BH65" s="5">
        <v>35</v>
      </c>
      <c r="BI65" s="5">
        <v>36</v>
      </c>
      <c r="BJ65" s="5">
        <v>37</v>
      </c>
      <c r="BK65" s="5">
        <v>38</v>
      </c>
      <c r="BL65" s="5">
        <v>39</v>
      </c>
      <c r="BM65" s="5">
        <v>40</v>
      </c>
    </row>
    <row r="66" spans="1:65" ht="21" x14ac:dyDescent="0.15">
      <c r="E66" s="424" t="s">
        <v>218</v>
      </c>
      <c r="F66" s="424"/>
      <c r="G66" s="424"/>
      <c r="H66" s="424"/>
      <c r="I66" s="424"/>
      <c r="J66" s="424"/>
      <c r="K66" s="424"/>
      <c r="L66" s="424"/>
      <c r="M66" s="171"/>
      <c r="N66" s="209"/>
      <c r="O66" s="209"/>
      <c r="R66" s="98"/>
      <c r="S66" s="98"/>
      <c r="T66" s="98"/>
      <c r="U66" s="98"/>
      <c r="V66" s="98"/>
      <c r="W66" s="98"/>
      <c r="Z66" s="5">
        <v>1</v>
      </c>
      <c r="AA66" s="1">
        <v>2</v>
      </c>
      <c r="AB66" s="1">
        <v>3</v>
      </c>
      <c r="AC66" s="158">
        <v>4</v>
      </c>
      <c r="AD66" s="158">
        <v>5</v>
      </c>
    </row>
    <row r="67" spans="1:65" ht="17.25" x14ac:dyDescent="0.15">
      <c r="E67" s="89"/>
      <c r="F67" s="89"/>
      <c r="G67" s="89"/>
      <c r="H67" s="89"/>
      <c r="I67" s="89"/>
      <c r="J67" s="89"/>
      <c r="K67" s="89"/>
      <c r="L67" s="85"/>
      <c r="M67" s="85"/>
      <c r="N67" s="209"/>
      <c r="O67" s="209"/>
      <c r="R67" s="98"/>
      <c r="S67" s="98"/>
      <c r="T67" s="98"/>
      <c r="U67" s="98"/>
      <c r="V67" s="98"/>
      <c r="W67" s="98"/>
    </row>
    <row r="68" spans="1:65" ht="17.25" x14ac:dyDescent="0.15">
      <c r="E68" s="89"/>
      <c r="F68" s="89" t="s">
        <v>220</v>
      </c>
      <c r="G68" s="89"/>
      <c r="H68" s="89"/>
      <c r="I68" s="89"/>
      <c r="J68" s="89"/>
      <c r="K68" s="89"/>
      <c r="L68" s="85"/>
      <c r="M68" s="85"/>
      <c r="N68" s="209"/>
      <c r="O68" s="209"/>
      <c r="R68" s="98"/>
      <c r="S68" s="98"/>
      <c r="T68" s="98"/>
      <c r="U68" s="98"/>
      <c r="V68" s="98"/>
      <c r="W68" s="98"/>
    </row>
    <row r="69" spans="1:65" ht="17.25" x14ac:dyDescent="0.15">
      <c r="E69" s="96">
        <v>1</v>
      </c>
      <c r="F69" s="89" t="s">
        <v>212</v>
      </c>
      <c r="G69" s="89"/>
      <c r="H69" s="89"/>
      <c r="I69" s="89"/>
      <c r="J69" s="89"/>
      <c r="K69" s="89"/>
      <c r="L69" s="85"/>
      <c r="M69" s="85"/>
      <c r="N69" s="209"/>
      <c r="O69" s="209"/>
      <c r="R69" s="98"/>
      <c r="S69" s="98"/>
      <c r="T69" s="98"/>
      <c r="U69" s="98"/>
      <c r="V69" s="98"/>
      <c r="W69" s="98"/>
    </row>
    <row r="70" spans="1:65" ht="17.25" x14ac:dyDescent="0.15">
      <c r="E70" s="96">
        <v>2</v>
      </c>
      <c r="F70" s="89" t="s">
        <v>242</v>
      </c>
      <c r="G70" s="89"/>
      <c r="H70" s="89"/>
      <c r="I70" s="89"/>
      <c r="J70" s="89"/>
      <c r="K70" s="89"/>
      <c r="L70" s="85"/>
      <c r="M70" s="85"/>
      <c r="N70" s="209"/>
      <c r="O70" s="209"/>
      <c r="R70" s="98"/>
      <c r="S70" s="98"/>
      <c r="T70" s="98"/>
      <c r="U70" s="98"/>
      <c r="V70" s="98"/>
      <c r="W70" s="98"/>
    </row>
    <row r="71" spans="1:65" ht="17.25" x14ac:dyDescent="0.15">
      <c r="E71" s="96"/>
      <c r="F71" s="89" t="s">
        <v>217</v>
      </c>
      <c r="G71" s="89"/>
      <c r="H71" s="89"/>
      <c r="I71" s="89"/>
      <c r="J71" s="89"/>
      <c r="K71" s="89"/>
      <c r="L71" s="85"/>
      <c r="M71" s="85"/>
      <c r="N71" s="209"/>
      <c r="O71" s="209"/>
      <c r="R71" s="98"/>
      <c r="S71" s="98"/>
      <c r="T71" s="98"/>
      <c r="U71" s="98"/>
      <c r="V71" s="98"/>
      <c r="W71" s="98"/>
    </row>
    <row r="72" spans="1:65" ht="17.25" x14ac:dyDescent="0.15">
      <c r="E72" s="96">
        <v>3</v>
      </c>
      <c r="F72" s="89" t="s">
        <v>215</v>
      </c>
      <c r="G72" s="89"/>
      <c r="H72" s="89"/>
      <c r="I72" s="89"/>
      <c r="J72" s="89"/>
      <c r="K72" s="89"/>
      <c r="L72" s="85"/>
      <c r="M72" s="85"/>
      <c r="N72" s="209"/>
      <c r="O72" s="209"/>
      <c r="R72" s="98"/>
      <c r="S72" s="98"/>
      <c r="T72" s="98"/>
      <c r="U72" s="98"/>
      <c r="V72" s="98"/>
      <c r="W72" s="98"/>
    </row>
    <row r="73" spans="1:65" ht="17.25" x14ac:dyDescent="0.15">
      <c r="E73" s="96">
        <v>4</v>
      </c>
      <c r="F73" s="208" t="s">
        <v>216</v>
      </c>
      <c r="G73" s="89"/>
      <c r="H73" s="89"/>
      <c r="I73" s="89"/>
      <c r="J73" s="89"/>
      <c r="K73" s="89"/>
      <c r="L73" s="85"/>
      <c r="M73" s="85"/>
      <c r="N73" s="209"/>
      <c r="O73" s="209"/>
      <c r="R73" s="98"/>
      <c r="S73" s="98"/>
      <c r="T73" s="98"/>
      <c r="U73" s="98"/>
      <c r="V73" s="98"/>
      <c r="W73" s="98"/>
    </row>
    <row r="74" spans="1:65" ht="17.25" x14ac:dyDescent="0.15">
      <c r="E74" s="96">
        <v>5</v>
      </c>
      <c r="F74" s="89" t="s">
        <v>214</v>
      </c>
      <c r="G74" s="89"/>
      <c r="H74" s="89"/>
      <c r="I74" s="89"/>
      <c r="J74" s="89"/>
      <c r="K74" s="89"/>
      <c r="L74" s="85"/>
      <c r="M74" s="85"/>
      <c r="N74" s="209"/>
      <c r="O74" s="209"/>
      <c r="R74" s="98"/>
      <c r="S74" s="98"/>
      <c r="T74" s="98"/>
      <c r="U74" s="98"/>
      <c r="V74" s="98"/>
      <c r="W74" s="98"/>
    </row>
    <row r="75" spans="1:65" ht="17.25" x14ac:dyDescent="0.15">
      <c r="E75" s="89"/>
      <c r="F75" s="89"/>
      <c r="G75" s="89"/>
      <c r="H75" s="89"/>
      <c r="I75" s="89"/>
      <c r="J75" s="89"/>
      <c r="K75" s="89"/>
      <c r="L75" s="85"/>
      <c r="M75" s="85"/>
      <c r="N75" s="209"/>
      <c r="O75" s="209"/>
    </row>
    <row r="76" spans="1:65" ht="17.25" x14ac:dyDescent="0.15">
      <c r="E76" s="95" t="s">
        <v>213</v>
      </c>
      <c r="F76" s="95"/>
      <c r="G76" s="95"/>
      <c r="H76" s="95"/>
      <c r="I76" s="95"/>
      <c r="J76" s="95"/>
      <c r="K76" s="89"/>
      <c r="L76" s="85"/>
      <c r="M76" s="85"/>
      <c r="N76" s="209"/>
      <c r="O76" s="209"/>
    </row>
    <row r="77" spans="1:65" ht="17.25" x14ac:dyDescent="0.15">
      <c r="E77" s="89"/>
      <c r="F77" s="89"/>
      <c r="G77" s="89"/>
      <c r="H77" s="89"/>
      <c r="I77" s="89"/>
      <c r="J77" s="89"/>
      <c r="K77" s="89"/>
      <c r="L77" s="85"/>
      <c r="M77" s="85"/>
    </row>
  </sheetData>
  <sheetProtection algorithmName="SHA-512" hashValue="1jDCJ+V8WYV63JUp8g83V/gNoQjlArMLurYu12E+cE+QzFd3uHWhOUMD1aV3aLadPMqJGP4/U/M2WiGsmmqhCA==" saltValue="/HSb04Dbgq7HZ2Zqu6GtOQ==" spinCount="100000" sheet="1" selectLockedCells="1"/>
  <mergeCells count="198">
    <mergeCell ref="C52:D52"/>
    <mergeCell ref="C50:D50"/>
    <mergeCell ref="C48:D48"/>
    <mergeCell ref="C46:D46"/>
    <mergeCell ref="C44:D44"/>
    <mergeCell ref="E44:E45"/>
    <mergeCell ref="F44:G44"/>
    <mergeCell ref="F46:G46"/>
    <mergeCell ref="F48:G48"/>
    <mergeCell ref="F50:G50"/>
    <mergeCell ref="F52:G52"/>
    <mergeCell ref="E46:E47"/>
    <mergeCell ref="B63:E63"/>
    <mergeCell ref="F63:H63"/>
    <mergeCell ref="I63:K63"/>
    <mergeCell ref="L63:N63"/>
    <mergeCell ref="L61:N61"/>
    <mergeCell ref="B59:E59"/>
    <mergeCell ref="L59:N59"/>
    <mergeCell ref="B54:B55"/>
    <mergeCell ref="E54:E55"/>
    <mergeCell ref="L58:M58"/>
    <mergeCell ref="I60:J60"/>
    <mergeCell ref="L60:M60"/>
    <mergeCell ref="F59:H59"/>
    <mergeCell ref="I59:K59"/>
    <mergeCell ref="C56:D56"/>
    <mergeCell ref="C54:D54"/>
    <mergeCell ref="F58:G58"/>
    <mergeCell ref="F54:G54"/>
    <mergeCell ref="F56:G56"/>
    <mergeCell ref="I58:J58"/>
    <mergeCell ref="F61:H61"/>
    <mergeCell ref="P54:P57"/>
    <mergeCell ref="P50:P53"/>
    <mergeCell ref="P46:P49"/>
    <mergeCell ref="N46:N47"/>
    <mergeCell ref="H44:H45"/>
    <mergeCell ref="K44:K45"/>
    <mergeCell ref="N44:N45"/>
    <mergeCell ref="I44:J44"/>
    <mergeCell ref="I46:J46"/>
    <mergeCell ref="L44:M44"/>
    <mergeCell ref="L46:M46"/>
    <mergeCell ref="N52:N53"/>
    <mergeCell ref="H54:H55"/>
    <mergeCell ref="K54:K55"/>
    <mergeCell ref="N54:N55"/>
    <mergeCell ref="H46:H47"/>
    <mergeCell ref="K46:K47"/>
    <mergeCell ref="K52:K53"/>
    <mergeCell ref="E66:L66"/>
    <mergeCell ref="A2:O2"/>
    <mergeCell ref="B10:L10"/>
    <mergeCell ref="B12:E12"/>
    <mergeCell ref="F12:H12"/>
    <mergeCell ref="B13:E13"/>
    <mergeCell ref="A3:O3"/>
    <mergeCell ref="B5:L5"/>
    <mergeCell ref="B6:L6"/>
    <mergeCell ref="B7:L7"/>
    <mergeCell ref="B8:L8"/>
    <mergeCell ref="B16:E16"/>
    <mergeCell ref="F16:H16"/>
    <mergeCell ref="B17:E17"/>
    <mergeCell ref="F17:H17"/>
    <mergeCell ref="B9:L9"/>
    <mergeCell ref="F13:H13"/>
    <mergeCell ref="B14:E14"/>
    <mergeCell ref="F14:H14"/>
    <mergeCell ref="B15:E15"/>
    <mergeCell ref="F15:H15"/>
    <mergeCell ref="F30:H30"/>
    <mergeCell ref="I30:K30"/>
    <mergeCell ref="B30:E30"/>
    <mergeCell ref="L30:N30"/>
    <mergeCell ref="I33:K33"/>
    <mergeCell ref="L33:N33"/>
    <mergeCell ref="C18:E18"/>
    <mergeCell ref="F18:H18"/>
    <mergeCell ref="C19:E19"/>
    <mergeCell ref="F19:H19"/>
    <mergeCell ref="C21:E21"/>
    <mergeCell ref="F21:H21"/>
    <mergeCell ref="B28:M28"/>
    <mergeCell ref="B18:B21"/>
    <mergeCell ref="B22:C23"/>
    <mergeCell ref="B24:C25"/>
    <mergeCell ref="C20:E20"/>
    <mergeCell ref="F20:H20"/>
    <mergeCell ref="F22:G22"/>
    <mergeCell ref="F23:G23"/>
    <mergeCell ref="F24:G24"/>
    <mergeCell ref="F25:G25"/>
    <mergeCell ref="F26:G26"/>
    <mergeCell ref="B26:E26"/>
    <mergeCell ref="I34:K34"/>
    <mergeCell ref="F31:H31"/>
    <mergeCell ref="I31:K31"/>
    <mergeCell ref="L31:N31"/>
    <mergeCell ref="F32:H32"/>
    <mergeCell ref="I32:K32"/>
    <mergeCell ref="B31:E31"/>
    <mergeCell ref="B32:E32"/>
    <mergeCell ref="L32:N32"/>
    <mergeCell ref="C33:E33"/>
    <mergeCell ref="F33:H33"/>
    <mergeCell ref="C34:E34"/>
    <mergeCell ref="F34:H34"/>
    <mergeCell ref="B33:B35"/>
    <mergeCell ref="L42:M42"/>
    <mergeCell ref="F40:H40"/>
    <mergeCell ref="I40:K40"/>
    <mergeCell ref="I35:K35"/>
    <mergeCell ref="L35:N35"/>
    <mergeCell ref="C36:E36"/>
    <mergeCell ref="F36:H36"/>
    <mergeCell ref="I36:K36"/>
    <mergeCell ref="L36:N36"/>
    <mergeCell ref="C35:E35"/>
    <mergeCell ref="F35:H35"/>
    <mergeCell ref="L37:N37"/>
    <mergeCell ref="I38:K38"/>
    <mergeCell ref="L38:N38"/>
    <mergeCell ref="F37:H37"/>
    <mergeCell ref="I37:K37"/>
    <mergeCell ref="P62:P64"/>
    <mergeCell ref="L34:N34"/>
    <mergeCell ref="B64:E64"/>
    <mergeCell ref="F64:H64"/>
    <mergeCell ref="I64:K64"/>
    <mergeCell ref="L64:N64"/>
    <mergeCell ref="B56:B57"/>
    <mergeCell ref="E56:E57"/>
    <mergeCell ref="H56:H57"/>
    <mergeCell ref="K56:K57"/>
    <mergeCell ref="N56:N57"/>
    <mergeCell ref="B62:E62"/>
    <mergeCell ref="F62:H62"/>
    <mergeCell ref="I62:K62"/>
    <mergeCell ref="L62:N62"/>
    <mergeCell ref="B58:E58"/>
    <mergeCell ref="B60:E60"/>
    <mergeCell ref="B61:E61"/>
    <mergeCell ref="F60:G60"/>
    <mergeCell ref="I54:J54"/>
    <mergeCell ref="I56:J56"/>
    <mergeCell ref="L54:M54"/>
    <mergeCell ref="L56:M56"/>
    <mergeCell ref="L40:N40"/>
    <mergeCell ref="B46:B47"/>
    <mergeCell ref="I61:K61"/>
    <mergeCell ref="P39:P41"/>
    <mergeCell ref="H48:H49"/>
    <mergeCell ref="K48:K49"/>
    <mergeCell ref="N48:N49"/>
    <mergeCell ref="I48:J48"/>
    <mergeCell ref="I50:J50"/>
    <mergeCell ref="I52:J52"/>
    <mergeCell ref="L48:M48"/>
    <mergeCell ref="L50:M50"/>
    <mergeCell ref="L52:M52"/>
    <mergeCell ref="H50:H51"/>
    <mergeCell ref="K50:K51"/>
    <mergeCell ref="N50:N51"/>
    <mergeCell ref="P42:P45"/>
    <mergeCell ref="B52:B53"/>
    <mergeCell ref="E52:E53"/>
    <mergeCell ref="H52:H53"/>
    <mergeCell ref="B50:B51"/>
    <mergeCell ref="E50:E51"/>
    <mergeCell ref="F41:H41"/>
    <mergeCell ref="C42:D42"/>
    <mergeCell ref="I42:J42"/>
    <mergeCell ref="P5:P38"/>
    <mergeCell ref="C41:E41"/>
    <mergeCell ref="P58:P59"/>
    <mergeCell ref="B36:B38"/>
    <mergeCell ref="C38:E38"/>
    <mergeCell ref="B44:B45"/>
    <mergeCell ref="C37:E37"/>
    <mergeCell ref="F42:G42"/>
    <mergeCell ref="B48:B49"/>
    <mergeCell ref="E48:E49"/>
    <mergeCell ref="N42:N43"/>
    <mergeCell ref="F38:H38"/>
    <mergeCell ref="B42:B43"/>
    <mergeCell ref="E42:E43"/>
    <mergeCell ref="H42:H43"/>
    <mergeCell ref="K42:K43"/>
    <mergeCell ref="I41:K41"/>
    <mergeCell ref="L41:N41"/>
    <mergeCell ref="B39:B41"/>
    <mergeCell ref="C39:E39"/>
    <mergeCell ref="F39:H39"/>
    <mergeCell ref="I39:K39"/>
    <mergeCell ref="L39:N39"/>
    <mergeCell ref="C40:E40"/>
  </mergeCells>
  <phoneticPr fontId="1" type="noConversion"/>
  <dataValidations count="14">
    <dataValidation allowBlank="1" showInputMessage="1" showErrorMessage="1" sqref="F27:H27" xr:uid="{00000000-0002-0000-0100-000000000000}"/>
    <dataValidation type="list" allowBlank="1" showInputMessage="1" showErrorMessage="1" sqref="F63:N64" xr:uid="{00000000-0002-0000-0100-000006000000}">
      <formula1>$Z$64:$AA$64</formula1>
    </dataValidation>
    <dataValidation type="list" allowBlank="1" showInputMessage="1" showErrorMessage="1" sqref="M49 J49 J53 J55 J47 J45 J57 J51 J43 M53 M55 M47 M45 M57 M51 M43 G49 G53 G55 G47 G45 G57 G51 G43" xr:uid="{0249C52A-0F7A-4427-B6A5-11BFB588CE91}">
      <formula1>$Y$43:$BH$43</formula1>
    </dataValidation>
    <dataValidation type="list" allowBlank="1" showInputMessage="1" showErrorMessage="1" sqref="F12:H12" xr:uid="{ACF19081-6790-4882-9C2D-64E4C0E8E602}">
      <formula1>$Z$12:$AD$12</formula1>
    </dataValidation>
    <dataValidation type="list" allowBlank="1" showInputMessage="1" showErrorMessage="1" sqref="F13:H13" xr:uid="{8B2562B3-F725-4D7F-BF5A-320267E08236}">
      <formula1>$Z$13:$AE$13</formula1>
    </dataValidation>
    <dataValidation type="list" allowBlank="1" showInputMessage="1" showErrorMessage="1" sqref="F31:N31" xr:uid="{240A6E69-4CF6-4A22-A01E-1BF8DDC09454}">
      <formula1>$Z$31:$AM$31</formula1>
    </dataValidation>
    <dataValidation type="list" allowBlank="1" showInputMessage="1" showErrorMessage="1" sqref="F32:N32" xr:uid="{7B15A969-D796-40F3-849D-CD93255DF8DA}">
      <formula1>$Z$32:$AE$32</formula1>
    </dataValidation>
    <dataValidation type="list" allowBlank="1" showInputMessage="1" showErrorMessage="1" sqref="I57 L57 L55 L53 L51 L49 L47 L45 L43 I43 I45 I47 I49 I51 I53 I55 F57 F43 F45 F47 F49 F51 F53 F55" xr:uid="{D19785D0-5CA7-41E8-8819-578ED4578871}">
      <formula1>$Z$43:$BG$43</formula1>
    </dataValidation>
    <dataValidation type="list" allowBlank="1" showInputMessage="1" showErrorMessage="1" sqref="F59:N59" xr:uid="{EA07E9DB-C85D-4DF7-9218-B491A9E04FA8}">
      <formula1>$Y$61:$AS$61</formula1>
    </dataValidation>
    <dataValidation type="list" allowBlank="1" showInputMessage="1" showErrorMessage="1" errorTitle="もう一度！" error="○か×を選択してください" sqref="N58 H58 K58" xr:uid="{78750EF8-C18E-4977-B611-B9A7A4FD97A7}">
      <formula1>$AB$63:$AD$63</formula1>
    </dataValidation>
    <dataValidation type="list" allowBlank="1" showInputMessage="1" showErrorMessage="1" errorTitle="もう一度！" error="○か×を選択してください" sqref="H60 K60 N60" xr:uid="{C33BA8C8-7EFE-497B-B01D-D085838BB636}">
      <formula1>$AD$64:$AF$64</formula1>
    </dataValidation>
    <dataValidation type="list" allowBlank="1" showInputMessage="1" showErrorMessage="1" sqref="F62:N62" xr:uid="{6203E982-0B36-434F-8E42-F543EA6B0988}">
      <formula1>$Z$62:$AU$62</formula1>
    </dataValidation>
    <dataValidation type="list" allowBlank="1" showInputMessage="1" showErrorMessage="1" sqref="H42:H57 K42:K57 N42:N57" xr:uid="{CB995067-721B-4D37-AE42-3DAAC356002C}">
      <formula1>"〇,×"</formula1>
    </dataValidation>
    <dataValidation type="list" allowBlank="1" showInputMessage="1" showErrorMessage="1" sqref="F61:N61" xr:uid="{4D82A866-56DD-4F89-83AA-AA98DDA44A33}">
      <formula1>$Z$66:$AD$66</formula1>
    </dataValidation>
  </dataValidations>
  <pageMargins left="0.59020397231334776" right="0.59020397231334776" top="0.59020397231334776" bottom="0.59020397231334776" header="0.51174154431801144" footer="0.51174154431801144"/>
  <pageSetup paperSize="9" scale="47" orientation="portrait" r:id="rId1"/>
  <headerFooter alignWithMargins="0"/>
  <rowBreaks count="1" manualBreakCount="1">
    <brk id="64" max="15"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N77"/>
  <sheetViews>
    <sheetView view="pageBreakPreview" zoomScale="70" zoomScaleNormal="125" zoomScaleSheetLayoutView="70" zoomScalePageLayoutView="125" workbookViewId="0">
      <selection activeCell="F15" sqref="F15:H15"/>
    </sheetView>
  </sheetViews>
  <sheetFormatPr defaultColWidth="8.875" defaultRowHeight="13.5" x14ac:dyDescent="0.15"/>
  <cols>
    <col min="1" max="1" width="2" style="1" customWidth="1"/>
    <col min="2" max="2" width="8.875" style="1"/>
    <col min="3" max="4" width="7.875" style="1" customWidth="1"/>
    <col min="5" max="5" width="7.125" style="1" bestFit="1" customWidth="1"/>
    <col min="6" max="7" width="19.125" style="1" customWidth="1"/>
    <col min="8" max="8" width="7.625" style="1" bestFit="1" customWidth="1"/>
    <col min="9" max="10" width="19.125" style="1" customWidth="1"/>
    <col min="11" max="11" width="7.625" style="1" bestFit="1" customWidth="1"/>
    <col min="12" max="13" width="19.125" style="1" customWidth="1"/>
    <col min="14" max="14" width="7.625" style="1" bestFit="1" customWidth="1"/>
    <col min="15" max="15" width="2" style="1" customWidth="1"/>
    <col min="16" max="17" width="19.875" style="1" customWidth="1"/>
    <col min="18" max="25" width="9" style="1" customWidth="1"/>
    <col min="26" max="26" width="11.25" style="1" bestFit="1" customWidth="1"/>
    <col min="27" max="59" width="9" style="1" customWidth="1"/>
    <col min="60" max="88" width="9" customWidth="1"/>
  </cols>
  <sheetData>
    <row r="1" spans="1:31" ht="11.25" customHeight="1" x14ac:dyDescent="0.15">
      <c r="A1" s="2"/>
      <c r="B1" s="3"/>
      <c r="C1" s="3"/>
      <c r="D1" s="3"/>
      <c r="E1" s="3"/>
      <c r="F1" s="3"/>
      <c r="G1" s="3"/>
      <c r="H1" s="3"/>
      <c r="I1" s="3"/>
      <c r="J1" s="3"/>
      <c r="K1" s="3"/>
      <c r="L1" s="3"/>
      <c r="M1" s="3"/>
      <c r="N1" s="3"/>
      <c r="O1" s="3"/>
      <c r="P1" s="90"/>
    </row>
    <row r="2" spans="1:31" ht="24" customHeight="1" x14ac:dyDescent="0.15">
      <c r="A2" s="425" t="s">
        <v>364</v>
      </c>
      <c r="B2" s="425"/>
      <c r="C2" s="425"/>
      <c r="D2" s="425"/>
      <c r="E2" s="425"/>
      <c r="F2" s="425"/>
      <c r="G2" s="425"/>
      <c r="H2" s="425"/>
      <c r="I2" s="425"/>
      <c r="J2" s="425"/>
      <c r="K2" s="425"/>
      <c r="L2" s="425"/>
      <c r="M2" s="425"/>
      <c r="N2" s="425"/>
      <c r="O2" s="425"/>
      <c r="P2" s="91" t="s">
        <v>0</v>
      </c>
      <c r="R2" s="1" t="s">
        <v>1</v>
      </c>
    </row>
    <row r="3" spans="1:31" ht="24" customHeight="1" x14ac:dyDescent="0.15">
      <c r="A3" s="435" t="s">
        <v>140</v>
      </c>
      <c r="B3" s="435"/>
      <c r="C3" s="435"/>
      <c r="D3" s="435"/>
      <c r="E3" s="435"/>
      <c r="F3" s="435"/>
      <c r="G3" s="435"/>
      <c r="H3" s="435"/>
      <c r="I3" s="435"/>
      <c r="J3" s="435"/>
      <c r="K3" s="435"/>
      <c r="L3" s="435"/>
      <c r="M3" s="435"/>
      <c r="N3" s="435"/>
      <c r="O3" s="435"/>
      <c r="P3" s="92" t="str">
        <f>IF(V17=138,R2,R3)</f>
        <v>ＯＫ</v>
      </c>
      <c r="R3" s="1" t="s">
        <v>2</v>
      </c>
    </row>
    <row r="4" spans="1:31" ht="24" customHeight="1" x14ac:dyDescent="0.15">
      <c r="A4" s="173"/>
      <c r="B4" s="173"/>
      <c r="C4" s="173"/>
      <c r="D4" s="173"/>
      <c r="E4" s="173"/>
      <c r="F4" s="173"/>
      <c r="G4" s="173"/>
      <c r="H4" s="173"/>
      <c r="I4" s="173"/>
      <c r="J4" s="173"/>
      <c r="K4" s="173"/>
      <c r="L4" s="173"/>
      <c r="M4" s="173"/>
      <c r="N4" s="173"/>
      <c r="O4" s="173"/>
      <c r="P4" s="92"/>
    </row>
    <row r="5" spans="1:31" ht="15" customHeight="1" x14ac:dyDescent="0.15">
      <c r="A5" s="4"/>
      <c r="B5" s="436" t="s">
        <v>330</v>
      </c>
      <c r="C5" s="437"/>
      <c r="D5" s="437"/>
      <c r="E5" s="437"/>
      <c r="F5" s="437"/>
      <c r="G5" s="437"/>
      <c r="H5" s="437"/>
      <c r="I5" s="437"/>
      <c r="J5" s="437"/>
      <c r="K5" s="437"/>
      <c r="L5" s="438"/>
      <c r="M5" s="6"/>
      <c r="N5" s="6"/>
      <c r="O5" s="4"/>
      <c r="P5" s="310"/>
    </row>
    <row r="6" spans="1:31" ht="15" customHeight="1" x14ac:dyDescent="0.15">
      <c r="A6" s="4"/>
      <c r="B6" s="439" t="s">
        <v>329</v>
      </c>
      <c r="C6" s="440"/>
      <c r="D6" s="440"/>
      <c r="E6" s="440"/>
      <c r="F6" s="440"/>
      <c r="G6" s="440"/>
      <c r="H6" s="440"/>
      <c r="I6" s="440"/>
      <c r="J6" s="440"/>
      <c r="K6" s="440"/>
      <c r="L6" s="441"/>
      <c r="M6" s="6"/>
      <c r="N6" s="6"/>
      <c r="O6" s="4"/>
      <c r="P6" s="310"/>
    </row>
    <row r="7" spans="1:31" ht="15" customHeight="1" x14ac:dyDescent="0.15">
      <c r="A7" s="4"/>
      <c r="B7" s="439" t="s">
        <v>327</v>
      </c>
      <c r="C7" s="440"/>
      <c r="D7" s="440"/>
      <c r="E7" s="440"/>
      <c r="F7" s="440"/>
      <c r="G7" s="440"/>
      <c r="H7" s="440"/>
      <c r="I7" s="440"/>
      <c r="J7" s="440"/>
      <c r="K7" s="440"/>
      <c r="L7" s="441"/>
      <c r="M7" s="6"/>
      <c r="N7" s="6"/>
      <c r="O7" s="4"/>
      <c r="P7" s="310"/>
    </row>
    <row r="8" spans="1:31" ht="15" customHeight="1" x14ac:dyDescent="0.15">
      <c r="A8" s="4"/>
      <c r="B8" s="442" t="s">
        <v>328</v>
      </c>
      <c r="C8" s="443"/>
      <c r="D8" s="443"/>
      <c r="E8" s="443"/>
      <c r="F8" s="443"/>
      <c r="G8" s="443"/>
      <c r="H8" s="443"/>
      <c r="I8" s="443"/>
      <c r="J8" s="443"/>
      <c r="K8" s="443"/>
      <c r="L8" s="444"/>
      <c r="M8" s="6"/>
      <c r="N8" s="6"/>
      <c r="O8" s="4"/>
      <c r="P8" s="310"/>
    </row>
    <row r="9" spans="1:31" ht="15" customHeight="1" x14ac:dyDescent="0.15">
      <c r="A9" s="4"/>
      <c r="B9" s="448"/>
      <c r="C9" s="449"/>
      <c r="D9" s="449"/>
      <c r="E9" s="449"/>
      <c r="F9" s="449"/>
      <c r="G9" s="449"/>
      <c r="H9" s="449"/>
      <c r="I9" s="449"/>
      <c r="J9" s="449"/>
      <c r="K9" s="449"/>
      <c r="L9" s="450"/>
      <c r="M9" s="6"/>
      <c r="N9" s="6"/>
      <c r="O9" s="4"/>
      <c r="P9" s="310"/>
    </row>
    <row r="10" spans="1:31" ht="15" customHeight="1" x14ac:dyDescent="0.15">
      <c r="A10" s="4"/>
      <c r="B10" s="426" t="s">
        <v>3</v>
      </c>
      <c r="C10" s="427"/>
      <c r="D10" s="427"/>
      <c r="E10" s="427"/>
      <c r="F10" s="427"/>
      <c r="G10" s="427"/>
      <c r="H10" s="427"/>
      <c r="I10" s="427"/>
      <c r="J10" s="427"/>
      <c r="K10" s="427"/>
      <c r="L10" s="428"/>
      <c r="M10" s="6"/>
      <c r="N10" s="6"/>
      <c r="O10" s="4"/>
      <c r="P10" s="310"/>
    </row>
    <row r="11" spans="1:31" ht="15" customHeight="1" thickBot="1" x14ac:dyDescent="0.2">
      <c r="A11" s="15"/>
      <c r="B11" s="15"/>
      <c r="C11" s="15"/>
      <c r="D11" s="15"/>
      <c r="E11" s="15"/>
      <c r="F11" s="15"/>
      <c r="G11" s="15"/>
      <c r="H11" s="15"/>
      <c r="I11" s="15"/>
      <c r="J11" s="15"/>
      <c r="K11" s="15"/>
      <c r="L11" s="15"/>
      <c r="M11" s="15"/>
      <c r="N11" s="15"/>
      <c r="O11" s="15"/>
      <c r="P11" s="310"/>
    </row>
    <row r="12" spans="1:31" s="5" customFormat="1" ht="24" customHeight="1" x14ac:dyDescent="0.15">
      <c r="A12" s="6"/>
      <c r="B12" s="429" t="s">
        <v>4</v>
      </c>
      <c r="C12" s="430"/>
      <c r="D12" s="430"/>
      <c r="E12" s="430"/>
      <c r="F12" s="431" t="s">
        <v>366</v>
      </c>
      <c r="G12" s="432"/>
      <c r="H12" s="433"/>
      <c r="I12" s="6"/>
      <c r="J12" s="6"/>
      <c r="K12" s="6"/>
      <c r="L12" s="6"/>
      <c r="M12" s="6"/>
      <c r="N12" s="6"/>
      <c r="O12" s="6"/>
      <c r="P12" s="310"/>
      <c r="R12" s="7" t="str">
        <f>IF(ISTEXT(F12),$R$2,$R$3)</f>
        <v>ＯＫ</v>
      </c>
      <c r="S12" s="55"/>
      <c r="V12" s="5">
        <f>COUNTIF(R12:R26,$R$2)</f>
        <v>15</v>
      </c>
      <c r="Z12" s="5" t="s">
        <v>240</v>
      </c>
      <c r="AA12" s="5" t="s">
        <v>365</v>
      </c>
      <c r="AB12" s="5" t="s">
        <v>366</v>
      </c>
      <c r="AC12" s="5" t="s">
        <v>119</v>
      </c>
      <c r="AD12" s="5" t="s">
        <v>121</v>
      </c>
    </row>
    <row r="13" spans="1:31" s="5" customFormat="1" ht="24" customHeight="1" x14ac:dyDescent="0.15">
      <c r="A13" s="57"/>
      <c r="B13" s="494" t="s">
        <v>323</v>
      </c>
      <c r="C13" s="482"/>
      <c r="D13" s="482"/>
      <c r="E13" s="482"/>
      <c r="F13" s="495" t="s">
        <v>123</v>
      </c>
      <c r="G13" s="496"/>
      <c r="H13" s="497"/>
      <c r="I13" s="6" t="s">
        <v>301</v>
      </c>
      <c r="J13" s="6"/>
      <c r="K13" s="6"/>
      <c r="L13" s="6"/>
      <c r="M13" s="6"/>
      <c r="N13" s="6"/>
      <c r="O13" s="6"/>
      <c r="P13" s="310"/>
      <c r="R13" s="7" t="str">
        <f>IF(ISTEXT(F13),$R$2,$R$3)</f>
        <v>ＯＫ</v>
      </c>
      <c r="S13" s="55"/>
      <c r="Z13" s="5" t="s">
        <v>120</v>
      </c>
      <c r="AA13" s="5" t="s">
        <v>122</v>
      </c>
      <c r="AB13" s="5" t="s">
        <v>123</v>
      </c>
      <c r="AC13" s="5" t="s">
        <v>124</v>
      </c>
      <c r="AD13" s="5" t="s">
        <v>125</v>
      </c>
      <c r="AE13" s="5" t="s">
        <v>126</v>
      </c>
    </row>
    <row r="14" spans="1:31" s="5" customFormat="1" ht="24" customHeight="1" x14ac:dyDescent="0.15">
      <c r="A14" s="6"/>
      <c r="B14" s="494" t="s">
        <v>5</v>
      </c>
      <c r="C14" s="482"/>
      <c r="D14" s="482"/>
      <c r="E14" s="482"/>
      <c r="F14" s="498" t="s">
        <v>320</v>
      </c>
      <c r="G14" s="499"/>
      <c r="H14" s="500"/>
      <c r="I14" s="8" t="s">
        <v>6</v>
      </c>
      <c r="J14" s="8"/>
      <c r="K14" s="8"/>
      <c r="L14" s="6"/>
      <c r="M14" s="6"/>
      <c r="N14" s="6"/>
      <c r="O14" s="6"/>
      <c r="P14" s="310"/>
      <c r="R14" s="7" t="str">
        <f>IF(ISTEXT(F14),$R$2,$R$3)</f>
        <v>ＯＫ</v>
      </c>
      <c r="S14" s="55"/>
      <c r="V14" s="5">
        <f>COUNTIF(R30:V30,R2)</f>
        <v>3</v>
      </c>
    </row>
    <row r="15" spans="1:31" s="5" customFormat="1" ht="24" customHeight="1" x14ac:dyDescent="0.15">
      <c r="A15" s="6"/>
      <c r="B15" s="494" t="s">
        <v>7</v>
      </c>
      <c r="C15" s="482"/>
      <c r="D15" s="482"/>
      <c r="E15" s="482"/>
      <c r="F15" s="501" t="s">
        <v>321</v>
      </c>
      <c r="G15" s="502"/>
      <c r="H15" s="503"/>
      <c r="I15" s="8"/>
      <c r="J15" s="8"/>
      <c r="K15" s="8"/>
      <c r="L15" s="6"/>
      <c r="M15" s="6"/>
      <c r="N15" s="6"/>
      <c r="O15" s="6"/>
      <c r="P15" s="310"/>
      <c r="R15" s="7" t="str">
        <f>IF(ISTEXT(F15),$R$2,$R$3)</f>
        <v>ＯＫ</v>
      </c>
      <c r="S15" s="55"/>
      <c r="V15" s="5">
        <f>COUNTIF(R33:W64,$R$2)</f>
        <v>120</v>
      </c>
    </row>
    <row r="16" spans="1:31" s="5" customFormat="1" ht="24" customHeight="1" x14ac:dyDescent="0.15">
      <c r="A16" s="6"/>
      <c r="B16" s="494" t="s">
        <v>8</v>
      </c>
      <c r="C16" s="482"/>
      <c r="D16" s="482"/>
      <c r="E16" s="482"/>
      <c r="F16" s="504">
        <f>SUM(Z16:AC16)</f>
        <v>18</v>
      </c>
      <c r="G16" s="505"/>
      <c r="H16" s="506"/>
      <c r="I16" s="8" t="s">
        <v>139</v>
      </c>
      <c r="J16" s="8"/>
      <c r="K16" s="8"/>
      <c r="L16" s="6"/>
      <c r="M16" s="6"/>
      <c r="N16" s="6"/>
      <c r="O16" s="6"/>
      <c r="P16" s="310"/>
      <c r="R16" s="7" t="str">
        <f>IF(ISNUMBER(F16),$R$2,$R$3)</f>
        <v>ＯＫ</v>
      </c>
      <c r="S16" s="55"/>
      <c r="Z16" s="5">
        <f>IF(F32="三重奏",3,IF(F32="四重奏",4,IF(F32="五重奏",5,IF(F32="六重奏",6,IF(F32="七重奏",7,IF(F32="八重奏",8,0))))))</f>
        <v>7</v>
      </c>
      <c r="AA16" s="5">
        <f>IF(I32="三重奏",3,IF(I32="四重奏",4,IF(I32="五重奏",5,IF(I32="六重奏",6,IF(I32="七重奏",7,IF(I32="八重奏",8,0))))))</f>
        <v>5</v>
      </c>
      <c r="AC16" s="5">
        <f>IF(L32="三重奏",3,IF(L32="四重奏",4,IF(L32="五重奏",5,IF(L32="六重奏",6,IF(L32="七重奏",7,IF(L32="八重奏",8,0))))))</f>
        <v>6</v>
      </c>
    </row>
    <row r="17" spans="1:39" s="5" customFormat="1" ht="24" customHeight="1" x14ac:dyDescent="0.15">
      <c r="A17" s="6"/>
      <c r="B17" s="494" t="s">
        <v>9</v>
      </c>
      <c r="C17" s="482"/>
      <c r="D17" s="482"/>
      <c r="E17" s="482"/>
      <c r="F17" s="507" t="s">
        <v>248</v>
      </c>
      <c r="G17" s="479"/>
      <c r="H17" s="508"/>
      <c r="I17" s="8" t="s">
        <v>10</v>
      </c>
      <c r="J17" s="8"/>
      <c r="K17" s="8"/>
      <c r="L17" s="6"/>
      <c r="M17" s="6"/>
      <c r="N17" s="6"/>
      <c r="O17" s="6"/>
      <c r="P17" s="310"/>
      <c r="R17" s="7" t="str">
        <f>IF(ISTEXT(F17),$R$2,$R$3)</f>
        <v>ＯＫ</v>
      </c>
      <c r="S17" s="55"/>
      <c r="V17" s="5">
        <f>SUM(V12:V15)</f>
        <v>138</v>
      </c>
    </row>
    <row r="18" spans="1:39" s="5" customFormat="1" ht="24" customHeight="1" x14ac:dyDescent="0.15">
      <c r="A18" s="6"/>
      <c r="B18" s="403" t="s">
        <v>186</v>
      </c>
      <c r="C18" s="482" t="s">
        <v>11</v>
      </c>
      <c r="D18" s="482"/>
      <c r="E18" s="482"/>
      <c r="F18" s="507" t="s">
        <v>348</v>
      </c>
      <c r="G18" s="479"/>
      <c r="H18" s="508"/>
      <c r="I18" s="8" t="s">
        <v>207</v>
      </c>
      <c r="J18" s="8"/>
      <c r="K18" s="8"/>
      <c r="L18" s="6"/>
      <c r="M18" s="6"/>
      <c r="N18" s="6"/>
      <c r="O18" s="6"/>
      <c r="P18" s="310"/>
      <c r="R18" s="7" t="str">
        <f>IF(ISTEXT(F18),$R$2,$R$3)</f>
        <v>ＯＫ</v>
      </c>
      <c r="S18" s="55"/>
    </row>
    <row r="19" spans="1:39" s="5" customFormat="1" ht="24" customHeight="1" x14ac:dyDescent="0.15">
      <c r="A19" s="6"/>
      <c r="B19" s="404"/>
      <c r="C19" s="482" t="s">
        <v>185</v>
      </c>
      <c r="D19" s="482"/>
      <c r="E19" s="482"/>
      <c r="F19" s="507" t="s">
        <v>349</v>
      </c>
      <c r="G19" s="479"/>
      <c r="H19" s="508"/>
      <c r="I19" s="8" t="s">
        <v>187</v>
      </c>
      <c r="J19" s="8"/>
      <c r="K19" s="8"/>
      <c r="L19" s="6"/>
      <c r="M19" s="6"/>
      <c r="N19" s="6"/>
      <c r="O19" s="6"/>
      <c r="P19" s="310"/>
      <c r="R19" s="7" t="str">
        <f>IF(ISTEXT(F19),$R$2,$R$3)</f>
        <v>ＯＫ</v>
      </c>
      <c r="S19" s="55"/>
    </row>
    <row r="20" spans="1:39" s="5" customFormat="1" ht="24" customHeight="1" x14ac:dyDescent="0.15">
      <c r="A20" s="6"/>
      <c r="B20" s="404"/>
      <c r="C20" s="477" t="s">
        <v>189</v>
      </c>
      <c r="D20" s="391"/>
      <c r="E20" s="478"/>
      <c r="F20" s="479" t="s">
        <v>350</v>
      </c>
      <c r="G20" s="480"/>
      <c r="H20" s="481"/>
      <c r="I20" s="8" t="s">
        <v>206</v>
      </c>
      <c r="J20" s="8"/>
      <c r="K20" s="8"/>
      <c r="L20" s="6"/>
      <c r="M20" s="6"/>
      <c r="N20" s="6"/>
      <c r="O20" s="6"/>
      <c r="P20" s="310"/>
      <c r="R20" s="7" t="str">
        <f>IF(ISTEXT(F20),$R$2,$R$3)</f>
        <v>ＯＫ</v>
      </c>
      <c r="S20" s="55"/>
    </row>
    <row r="21" spans="1:39" s="5" customFormat="1" ht="24" customHeight="1" x14ac:dyDescent="0.15">
      <c r="A21" s="6"/>
      <c r="B21" s="405"/>
      <c r="C21" s="482" t="s">
        <v>184</v>
      </c>
      <c r="D21" s="482"/>
      <c r="E21" s="482"/>
      <c r="F21" s="483" t="s">
        <v>249</v>
      </c>
      <c r="G21" s="484"/>
      <c r="H21" s="485"/>
      <c r="I21" s="8" t="s">
        <v>208</v>
      </c>
      <c r="J21" s="8"/>
      <c r="K21" s="8"/>
      <c r="L21" s="6"/>
      <c r="M21" s="6"/>
      <c r="N21" s="6"/>
      <c r="O21" s="6"/>
      <c r="P21" s="310"/>
      <c r="R21" s="7" t="str">
        <f>IF(ISTEXT(F21),$R$2,$R$3)</f>
        <v>ＯＫ</v>
      </c>
      <c r="S21" s="55"/>
    </row>
    <row r="22" spans="1:39" s="5" customFormat="1" ht="24" customHeight="1" x14ac:dyDescent="0.15">
      <c r="A22" s="6"/>
      <c r="B22" s="406" t="s">
        <v>133</v>
      </c>
      <c r="C22" s="407"/>
      <c r="D22" s="175"/>
      <c r="E22" s="172" t="s">
        <v>134</v>
      </c>
      <c r="F22" s="479">
        <v>0</v>
      </c>
      <c r="G22" s="486"/>
      <c r="H22" s="174" t="s">
        <v>138</v>
      </c>
      <c r="I22" s="8" t="s">
        <v>209</v>
      </c>
      <c r="J22" s="8"/>
      <c r="K22" s="8"/>
      <c r="L22" s="6"/>
      <c r="M22" s="6"/>
      <c r="N22" s="6"/>
      <c r="O22" s="6"/>
      <c r="P22" s="310"/>
      <c r="R22" s="7" t="str">
        <f>IF(F22="",$R$3,$R$2)</f>
        <v>ＯＫ</v>
      </c>
      <c r="S22" s="55"/>
    </row>
    <row r="23" spans="1:39" s="5" customFormat="1" ht="24" customHeight="1" x14ac:dyDescent="0.15">
      <c r="A23" s="6"/>
      <c r="B23" s="408"/>
      <c r="C23" s="409"/>
      <c r="D23" s="176"/>
      <c r="E23" s="172" t="s">
        <v>135</v>
      </c>
      <c r="F23" s="479" t="s">
        <v>250</v>
      </c>
      <c r="G23" s="486"/>
      <c r="H23" s="174" t="s">
        <v>138</v>
      </c>
      <c r="I23" s="8" t="s">
        <v>210</v>
      </c>
      <c r="J23" s="8"/>
      <c r="K23" s="8"/>
      <c r="L23" s="6"/>
      <c r="M23" s="6"/>
      <c r="N23" s="6"/>
      <c r="O23" s="6"/>
      <c r="P23" s="310"/>
      <c r="R23" s="7" t="str">
        <f>IF(F23="",$R$3,$R$2)</f>
        <v>ＯＫ</v>
      </c>
      <c r="S23" s="55"/>
    </row>
    <row r="24" spans="1:39" s="5" customFormat="1" ht="24" customHeight="1" x14ac:dyDescent="0.15">
      <c r="A24" s="6"/>
      <c r="B24" s="406" t="s">
        <v>136</v>
      </c>
      <c r="C24" s="407"/>
      <c r="D24" s="175"/>
      <c r="E24" s="172" t="s">
        <v>137</v>
      </c>
      <c r="F24" s="479" t="s">
        <v>251</v>
      </c>
      <c r="G24" s="486"/>
      <c r="H24" s="174" t="s">
        <v>138</v>
      </c>
      <c r="I24" s="8" t="s">
        <v>211</v>
      </c>
      <c r="J24" s="8"/>
      <c r="K24" s="8"/>
      <c r="L24" s="6"/>
      <c r="M24" s="6"/>
      <c r="N24" s="6"/>
      <c r="O24" s="6"/>
      <c r="P24" s="310"/>
      <c r="R24" s="7" t="str">
        <f>IF(F24="",$R$3,$R$2)</f>
        <v>ＯＫ</v>
      </c>
      <c r="S24" s="55"/>
    </row>
    <row r="25" spans="1:39" s="5" customFormat="1" ht="24" customHeight="1" thickBot="1" x14ac:dyDescent="0.2">
      <c r="A25" s="6"/>
      <c r="B25" s="489"/>
      <c r="C25" s="490"/>
      <c r="D25" s="177"/>
      <c r="E25" s="75" t="s">
        <v>135</v>
      </c>
      <c r="F25" s="487">
        <v>0</v>
      </c>
      <c r="G25" s="488"/>
      <c r="H25" s="76" t="s">
        <v>138</v>
      </c>
      <c r="I25" s="8" t="s">
        <v>210</v>
      </c>
      <c r="J25" s="8"/>
      <c r="K25" s="8"/>
      <c r="L25" s="6"/>
      <c r="M25" s="6"/>
      <c r="N25" s="6"/>
      <c r="O25" s="6"/>
      <c r="P25" s="310"/>
      <c r="R25" s="7" t="str">
        <f>IF(F25="",$R$3,$R$2)</f>
        <v>ＯＫ</v>
      </c>
      <c r="S25" s="55"/>
    </row>
    <row r="26" spans="1:39" s="5" customFormat="1" ht="33.75" customHeight="1" thickBot="1" x14ac:dyDescent="0.2">
      <c r="A26" s="6"/>
      <c r="B26" s="510" t="s">
        <v>355</v>
      </c>
      <c r="C26" s="511"/>
      <c r="D26" s="511"/>
      <c r="E26" s="512"/>
      <c r="F26" s="513">
        <v>23</v>
      </c>
      <c r="G26" s="514"/>
      <c r="H26" s="308" t="s">
        <v>354</v>
      </c>
      <c r="I26" s="8" t="s">
        <v>356</v>
      </c>
      <c r="J26" s="8"/>
      <c r="K26" s="8"/>
      <c r="L26" s="6"/>
      <c r="M26" s="6"/>
      <c r="N26" s="6"/>
      <c r="O26" s="6"/>
      <c r="P26" s="310"/>
      <c r="R26" s="7" t="str">
        <f>IF(F26="",$R$3,$R$2)</f>
        <v>ＯＫ</v>
      </c>
      <c r="S26" s="55"/>
    </row>
    <row r="27" spans="1:39" s="5" customFormat="1" ht="15" customHeight="1" thickBot="1" x14ac:dyDescent="0.2">
      <c r="A27" s="6"/>
      <c r="B27" s="54"/>
      <c r="C27" s="54"/>
      <c r="D27" s="54"/>
      <c r="E27" s="54"/>
      <c r="F27" s="56"/>
      <c r="G27" s="56"/>
      <c r="H27" s="56"/>
      <c r="I27" s="8"/>
      <c r="J27" s="8"/>
      <c r="K27" s="8"/>
      <c r="L27" s="6"/>
      <c r="M27" s="6"/>
      <c r="N27" s="6"/>
      <c r="O27" s="6"/>
      <c r="P27" s="310"/>
      <c r="R27" s="55"/>
      <c r="S27" s="55"/>
    </row>
    <row r="28" spans="1:39" s="5" customFormat="1" ht="45" customHeight="1" thickTop="1" thickBot="1" x14ac:dyDescent="0.2">
      <c r="A28" s="6"/>
      <c r="B28" s="491" t="s">
        <v>331</v>
      </c>
      <c r="C28" s="492"/>
      <c r="D28" s="492"/>
      <c r="E28" s="492"/>
      <c r="F28" s="492"/>
      <c r="G28" s="492"/>
      <c r="H28" s="492"/>
      <c r="I28" s="492"/>
      <c r="J28" s="492"/>
      <c r="K28" s="492"/>
      <c r="L28" s="492"/>
      <c r="M28" s="493"/>
      <c r="N28" s="6"/>
      <c r="O28" s="6"/>
      <c r="P28" s="310"/>
      <c r="R28" s="55"/>
      <c r="S28" s="55"/>
    </row>
    <row r="29" spans="1:39" s="5" customFormat="1" ht="24" customHeight="1" thickTop="1" thickBot="1" x14ac:dyDescent="0.2">
      <c r="A29" s="6"/>
      <c r="B29" s="6"/>
      <c r="C29" s="6"/>
      <c r="D29" s="6"/>
      <c r="E29" s="6"/>
      <c r="F29" s="6"/>
      <c r="G29" s="6"/>
      <c r="H29" s="6"/>
      <c r="I29" s="6"/>
      <c r="J29" s="6"/>
      <c r="K29" s="6"/>
      <c r="L29" s="6"/>
      <c r="M29" s="6"/>
      <c r="N29" s="6"/>
      <c r="O29" s="6"/>
      <c r="P29" s="310"/>
      <c r="Z29" s="9" t="s">
        <v>13</v>
      </c>
    </row>
    <row r="30" spans="1:39" s="5" customFormat="1" ht="24" customHeight="1" thickBot="1" x14ac:dyDescent="0.2">
      <c r="A30" s="6"/>
      <c r="B30" s="369" t="s">
        <v>118</v>
      </c>
      <c r="C30" s="370"/>
      <c r="D30" s="370"/>
      <c r="E30" s="371"/>
      <c r="F30" s="369" t="s">
        <v>14</v>
      </c>
      <c r="G30" s="370"/>
      <c r="H30" s="371"/>
      <c r="I30" s="369" t="s">
        <v>15</v>
      </c>
      <c r="J30" s="370"/>
      <c r="K30" s="371"/>
      <c r="L30" s="369" t="s">
        <v>16</v>
      </c>
      <c r="M30" s="370"/>
      <c r="N30" s="371"/>
      <c r="O30" s="6"/>
      <c r="P30" s="310"/>
      <c r="R30" s="7" t="str">
        <f>IF(R31=R32,$R$2,$R$3)</f>
        <v>ＯＫ</v>
      </c>
      <c r="S30" s="7"/>
      <c r="T30" s="7" t="str">
        <f>IF(T31=T32,$R$2,$R$3)</f>
        <v>ＯＫ</v>
      </c>
      <c r="U30" s="7"/>
      <c r="V30" s="189" t="str">
        <f>IF(V31=V32,$R$2,$R$3)</f>
        <v>ＯＫ</v>
      </c>
      <c r="W30" s="7"/>
      <c r="Z30" s="10">
        <f>COUNTIF(R31:V31,$R$2)</f>
        <v>3</v>
      </c>
    </row>
    <row r="31" spans="1:39" s="5" customFormat="1" ht="24" customHeight="1" x14ac:dyDescent="0.15">
      <c r="A31" s="6"/>
      <c r="B31" s="387" t="s">
        <v>17</v>
      </c>
      <c r="C31" s="388"/>
      <c r="D31" s="388"/>
      <c r="E31" s="389"/>
      <c r="F31" s="381" t="s">
        <v>26</v>
      </c>
      <c r="G31" s="382"/>
      <c r="H31" s="383"/>
      <c r="I31" s="381" t="s">
        <v>28</v>
      </c>
      <c r="J31" s="382"/>
      <c r="K31" s="383"/>
      <c r="L31" s="381" t="s">
        <v>29</v>
      </c>
      <c r="M31" s="382"/>
      <c r="N31" s="383"/>
      <c r="O31" s="6"/>
      <c r="P31" s="310"/>
      <c r="R31" s="55" t="str">
        <f t="shared" ref="R31:R47" si="0">IF(ISTEXT(F31),$R$2,$R$3)</f>
        <v>ＯＫ</v>
      </c>
      <c r="S31" s="55"/>
      <c r="T31" s="55" t="str">
        <f>IF(ISTEXT(I31),$R$2,$R$3)</f>
        <v>ＯＫ</v>
      </c>
      <c r="U31" s="55"/>
      <c r="V31" s="55" t="str">
        <f>IF(ISTEXT(L31),$R$2,$R$3)</f>
        <v>ＯＫ</v>
      </c>
      <c r="W31" s="97"/>
      <c r="Z31" s="5" t="s">
        <v>18</v>
      </c>
      <c r="AA31" s="5" t="s">
        <v>19</v>
      </c>
      <c r="AB31" s="5" t="s">
        <v>20</v>
      </c>
      <c r="AC31" s="5" t="s">
        <v>141</v>
      </c>
      <c r="AD31" s="5" t="s">
        <v>21</v>
      </c>
      <c r="AE31" s="5" t="s">
        <v>22</v>
      </c>
      <c r="AF31" s="5" t="s">
        <v>23</v>
      </c>
      <c r="AG31" s="5" t="s">
        <v>24</v>
      </c>
      <c r="AH31" s="5" t="s">
        <v>25</v>
      </c>
      <c r="AI31" s="5" t="s">
        <v>142</v>
      </c>
      <c r="AJ31" s="5" t="s">
        <v>26</v>
      </c>
      <c r="AK31" s="5" t="s">
        <v>27</v>
      </c>
      <c r="AL31" s="5" t="s">
        <v>28</v>
      </c>
      <c r="AM31" s="5" t="s">
        <v>29</v>
      </c>
    </row>
    <row r="32" spans="1:39" s="5" customFormat="1" ht="24" customHeight="1" x14ac:dyDescent="0.15">
      <c r="A32" s="6"/>
      <c r="B32" s="390" t="s">
        <v>30</v>
      </c>
      <c r="C32" s="391"/>
      <c r="D32" s="391"/>
      <c r="E32" s="392"/>
      <c r="F32" s="384" t="s">
        <v>35</v>
      </c>
      <c r="G32" s="385"/>
      <c r="H32" s="386"/>
      <c r="I32" s="384" t="s">
        <v>33</v>
      </c>
      <c r="J32" s="385"/>
      <c r="K32" s="386"/>
      <c r="L32" s="384" t="s">
        <v>34</v>
      </c>
      <c r="M32" s="385"/>
      <c r="N32" s="386"/>
      <c r="O32" s="6"/>
      <c r="P32" s="310"/>
      <c r="R32" s="55" t="str">
        <f t="shared" si="0"/>
        <v>ＯＫ</v>
      </c>
      <c r="S32" s="55"/>
      <c r="T32" s="55" t="str">
        <f>IF(ISTEXT(I32),$R$2,$R$3)</f>
        <v>ＯＫ</v>
      </c>
      <c r="U32" s="55"/>
      <c r="V32" s="55" t="str">
        <f>IF(ISTEXT(L32),$R$2,$R$3)</f>
        <v>ＯＫ</v>
      </c>
      <c r="W32" s="190"/>
      <c r="Z32" s="5" t="s">
        <v>31</v>
      </c>
      <c r="AA32" s="5" t="s">
        <v>32</v>
      </c>
      <c r="AB32" s="5" t="s">
        <v>33</v>
      </c>
      <c r="AC32" s="5" t="s">
        <v>34</v>
      </c>
      <c r="AD32" s="5" t="s">
        <v>35</v>
      </c>
      <c r="AE32" s="5" t="s">
        <v>36</v>
      </c>
    </row>
    <row r="33" spans="1:59" s="5" customFormat="1" ht="34.5" customHeight="1" x14ac:dyDescent="0.15">
      <c r="A33" s="6"/>
      <c r="B33" s="315" t="s">
        <v>37</v>
      </c>
      <c r="C33" s="339" t="s">
        <v>38</v>
      </c>
      <c r="D33" s="340"/>
      <c r="E33" s="341"/>
      <c r="F33" s="342" t="s">
        <v>252</v>
      </c>
      <c r="G33" s="343"/>
      <c r="H33" s="344"/>
      <c r="I33" s="342" t="s">
        <v>269</v>
      </c>
      <c r="J33" s="343"/>
      <c r="K33" s="344"/>
      <c r="L33" s="342" t="s">
        <v>282</v>
      </c>
      <c r="M33" s="343"/>
      <c r="N33" s="344"/>
      <c r="O33" s="6"/>
      <c r="P33" s="310"/>
      <c r="R33" s="7" t="str">
        <f t="shared" si="0"/>
        <v>ＯＫ</v>
      </c>
      <c r="S33" s="7"/>
      <c r="T33" s="7" t="str">
        <f t="shared" ref="T33:T47" si="1">IF(T$31=$R$2,IF(ISTEXT(I33),$R$2,$R$3),IF(ISTEXT(I33),$R$3,$R$2))</f>
        <v>ＯＫ</v>
      </c>
      <c r="U33" s="7"/>
      <c r="V33" s="189" t="str">
        <f t="shared" ref="V33:V47" si="2">IF(V$31=$R$2,IF(ISTEXT(L33),$R$2,$R$3),IF(ISTEXT(L33),$R$3,$R$2))</f>
        <v>ＯＫ</v>
      </c>
      <c r="W33" s="7"/>
    </row>
    <row r="34" spans="1:59" s="5" customFormat="1" ht="34.5" customHeight="1" x14ac:dyDescent="0.15">
      <c r="A34" s="6"/>
      <c r="B34" s="315"/>
      <c r="C34" s="320" t="s">
        <v>39</v>
      </c>
      <c r="D34" s="321"/>
      <c r="E34" s="322"/>
      <c r="F34" s="357" t="s">
        <v>253</v>
      </c>
      <c r="G34" s="358"/>
      <c r="H34" s="359"/>
      <c r="I34" s="357" t="s">
        <v>270</v>
      </c>
      <c r="J34" s="358"/>
      <c r="K34" s="359"/>
      <c r="L34" s="357" t="s">
        <v>283</v>
      </c>
      <c r="M34" s="358"/>
      <c r="N34" s="359"/>
      <c r="O34" s="6"/>
      <c r="P34" s="310"/>
      <c r="R34" s="7" t="str">
        <f t="shared" si="0"/>
        <v>ＯＫ</v>
      </c>
      <c r="S34" s="7"/>
      <c r="T34" s="7" t="str">
        <f t="shared" si="1"/>
        <v>ＯＫ</v>
      </c>
      <c r="U34" s="7"/>
      <c r="V34" s="189" t="str">
        <f t="shared" si="2"/>
        <v>ＯＫ</v>
      </c>
      <c r="W34" s="7"/>
    </row>
    <row r="35" spans="1:59" s="5" customFormat="1" ht="34.5" customHeight="1" x14ac:dyDescent="0.15">
      <c r="A35" s="6"/>
      <c r="B35" s="315"/>
      <c r="C35" s="316" t="s">
        <v>40</v>
      </c>
      <c r="D35" s="317"/>
      <c r="E35" s="318"/>
      <c r="F35" s="329" t="s">
        <v>254</v>
      </c>
      <c r="G35" s="330"/>
      <c r="H35" s="331"/>
      <c r="I35" s="329" t="s">
        <v>271</v>
      </c>
      <c r="J35" s="330"/>
      <c r="K35" s="331"/>
      <c r="L35" s="329" t="s">
        <v>284</v>
      </c>
      <c r="M35" s="330"/>
      <c r="N35" s="331"/>
      <c r="O35" s="6"/>
      <c r="P35" s="310"/>
      <c r="R35" s="7" t="str">
        <f t="shared" si="0"/>
        <v>ＯＫ</v>
      </c>
      <c r="S35" s="7"/>
      <c r="T35" s="7" t="str">
        <f t="shared" si="1"/>
        <v>ＯＫ</v>
      </c>
      <c r="U35" s="7"/>
      <c r="V35" s="189" t="str">
        <f t="shared" si="2"/>
        <v>ＯＫ</v>
      </c>
      <c r="W35" s="7"/>
    </row>
    <row r="36" spans="1:59" s="5" customFormat="1" ht="34.5" customHeight="1" x14ac:dyDescent="0.15">
      <c r="A36" s="6"/>
      <c r="B36" s="315" t="s">
        <v>41</v>
      </c>
      <c r="C36" s="339" t="s">
        <v>38</v>
      </c>
      <c r="D36" s="340"/>
      <c r="E36" s="341"/>
      <c r="F36" s="342" t="s">
        <v>255</v>
      </c>
      <c r="G36" s="343"/>
      <c r="H36" s="344"/>
      <c r="I36" s="342" t="s">
        <v>272</v>
      </c>
      <c r="J36" s="343"/>
      <c r="K36" s="344"/>
      <c r="L36" s="342" t="s">
        <v>285</v>
      </c>
      <c r="M36" s="343"/>
      <c r="N36" s="344"/>
      <c r="O36" s="6"/>
      <c r="P36" s="310"/>
      <c r="R36" s="7" t="str">
        <f t="shared" si="0"/>
        <v>ＯＫ</v>
      </c>
      <c r="S36" s="7"/>
      <c r="T36" s="7" t="str">
        <f t="shared" si="1"/>
        <v>ＯＫ</v>
      </c>
      <c r="U36" s="7"/>
      <c r="V36" s="189" t="str">
        <f t="shared" si="2"/>
        <v>ＯＫ</v>
      </c>
      <c r="W36" s="7"/>
    </row>
    <row r="37" spans="1:59" s="5" customFormat="1" ht="34.5" customHeight="1" x14ac:dyDescent="0.15">
      <c r="A37" s="6"/>
      <c r="B37" s="315"/>
      <c r="C37" s="320" t="s">
        <v>39</v>
      </c>
      <c r="D37" s="321"/>
      <c r="E37" s="322"/>
      <c r="F37" s="357" t="s">
        <v>256</v>
      </c>
      <c r="G37" s="358"/>
      <c r="H37" s="359"/>
      <c r="I37" s="357" t="s">
        <v>273</v>
      </c>
      <c r="J37" s="358"/>
      <c r="K37" s="359"/>
      <c r="L37" s="357" t="s">
        <v>286</v>
      </c>
      <c r="M37" s="358"/>
      <c r="N37" s="359"/>
      <c r="O37" s="6"/>
      <c r="P37" s="310"/>
      <c r="R37" s="7" t="str">
        <f t="shared" si="0"/>
        <v>ＯＫ</v>
      </c>
      <c r="S37" s="7"/>
      <c r="T37" s="7" t="str">
        <f t="shared" si="1"/>
        <v>ＯＫ</v>
      </c>
      <c r="U37" s="7"/>
      <c r="V37" s="189" t="str">
        <f t="shared" si="2"/>
        <v>ＯＫ</v>
      </c>
      <c r="W37" s="7"/>
    </row>
    <row r="38" spans="1:59" s="5" customFormat="1" ht="34.5" customHeight="1" x14ac:dyDescent="0.15">
      <c r="A38" s="6"/>
      <c r="B38" s="315"/>
      <c r="C38" s="316" t="s">
        <v>40</v>
      </c>
      <c r="D38" s="317"/>
      <c r="E38" s="318"/>
      <c r="F38" s="329" t="s">
        <v>257</v>
      </c>
      <c r="G38" s="330"/>
      <c r="H38" s="331"/>
      <c r="I38" s="329" t="s">
        <v>274</v>
      </c>
      <c r="J38" s="330"/>
      <c r="K38" s="331"/>
      <c r="L38" s="329" t="s">
        <v>287</v>
      </c>
      <c r="M38" s="330"/>
      <c r="N38" s="331"/>
      <c r="O38" s="6"/>
      <c r="P38" s="310"/>
      <c r="R38" s="7" t="str">
        <f t="shared" si="0"/>
        <v>ＯＫ</v>
      </c>
      <c r="S38" s="7"/>
      <c r="T38" s="7" t="str">
        <f t="shared" si="1"/>
        <v>ＯＫ</v>
      </c>
      <c r="U38" s="7"/>
      <c r="V38" s="189" t="str">
        <f t="shared" si="2"/>
        <v>ＯＫ</v>
      </c>
      <c r="W38" s="7"/>
    </row>
    <row r="39" spans="1:59" s="5" customFormat="1" ht="34.5" customHeight="1" x14ac:dyDescent="0.15">
      <c r="A39" s="6"/>
      <c r="B39" s="315" t="s">
        <v>42</v>
      </c>
      <c r="C39" s="339" t="s">
        <v>38</v>
      </c>
      <c r="D39" s="340"/>
      <c r="E39" s="341"/>
      <c r="F39" s="342" t="s">
        <v>258</v>
      </c>
      <c r="G39" s="343"/>
      <c r="H39" s="344"/>
      <c r="I39" s="342" t="s">
        <v>258</v>
      </c>
      <c r="J39" s="343"/>
      <c r="K39" s="344"/>
      <c r="L39" s="342" t="s">
        <v>288</v>
      </c>
      <c r="M39" s="343"/>
      <c r="N39" s="344"/>
      <c r="O39" s="6"/>
      <c r="P39" s="348" t="s">
        <v>228</v>
      </c>
      <c r="R39" s="7" t="str">
        <f t="shared" si="0"/>
        <v>ＯＫ</v>
      </c>
      <c r="S39" s="7"/>
      <c r="T39" s="7" t="str">
        <f t="shared" si="1"/>
        <v>ＯＫ</v>
      </c>
      <c r="U39" s="7"/>
      <c r="V39" s="189" t="str">
        <f t="shared" si="2"/>
        <v>ＯＫ</v>
      </c>
      <c r="W39" s="7"/>
    </row>
    <row r="40" spans="1:59" s="5" customFormat="1" ht="34.5" customHeight="1" x14ac:dyDescent="0.15">
      <c r="A40" s="6"/>
      <c r="B40" s="315"/>
      <c r="C40" s="320" t="s">
        <v>39</v>
      </c>
      <c r="D40" s="321"/>
      <c r="E40" s="322"/>
      <c r="F40" s="357" t="s">
        <v>258</v>
      </c>
      <c r="G40" s="358"/>
      <c r="H40" s="359"/>
      <c r="I40" s="357" t="s">
        <v>258</v>
      </c>
      <c r="J40" s="358"/>
      <c r="K40" s="359"/>
      <c r="L40" s="357" t="s">
        <v>289</v>
      </c>
      <c r="M40" s="358"/>
      <c r="N40" s="359"/>
      <c r="O40" s="6"/>
      <c r="P40" s="348"/>
      <c r="R40" s="7" t="str">
        <f t="shared" si="0"/>
        <v>ＯＫ</v>
      </c>
      <c r="S40" s="7"/>
      <c r="T40" s="7" t="str">
        <f t="shared" si="1"/>
        <v>ＯＫ</v>
      </c>
      <c r="U40" s="7"/>
      <c r="V40" s="189" t="str">
        <f t="shared" si="2"/>
        <v>ＯＫ</v>
      </c>
      <c r="W40" s="7"/>
    </row>
    <row r="41" spans="1:59" s="5" customFormat="1" ht="34.5" customHeight="1" thickBot="1" x14ac:dyDescent="0.2">
      <c r="A41" s="6"/>
      <c r="B41" s="338"/>
      <c r="C41" s="311" t="s">
        <v>40</v>
      </c>
      <c r="D41" s="312"/>
      <c r="E41" s="313"/>
      <c r="F41" s="335" t="s">
        <v>258</v>
      </c>
      <c r="G41" s="336"/>
      <c r="H41" s="337"/>
      <c r="I41" s="335" t="s">
        <v>258</v>
      </c>
      <c r="J41" s="336"/>
      <c r="K41" s="337"/>
      <c r="L41" s="335" t="s">
        <v>290</v>
      </c>
      <c r="M41" s="336"/>
      <c r="N41" s="337"/>
      <c r="O41" s="6"/>
      <c r="P41" s="348"/>
      <c r="R41" s="7" t="str">
        <f t="shared" si="0"/>
        <v>ＯＫ</v>
      </c>
      <c r="S41" s="7"/>
      <c r="T41" s="7" t="str">
        <f t="shared" si="1"/>
        <v>ＯＫ</v>
      </c>
      <c r="U41" s="7"/>
      <c r="V41" s="189" t="str">
        <f t="shared" si="2"/>
        <v>ＯＫ</v>
      </c>
      <c r="W41" s="7"/>
    </row>
    <row r="42" spans="1:59" s="5" customFormat="1" ht="24" customHeight="1" x14ac:dyDescent="0.15">
      <c r="A42" s="6"/>
      <c r="B42" s="332" t="s">
        <v>43</v>
      </c>
      <c r="C42" s="354" t="s">
        <v>44</v>
      </c>
      <c r="D42" s="355"/>
      <c r="E42" s="333" t="s">
        <v>325</v>
      </c>
      <c r="F42" s="323" t="s">
        <v>259</v>
      </c>
      <c r="G42" s="324"/>
      <c r="H42" s="476" t="s">
        <v>70</v>
      </c>
      <c r="I42" s="323" t="s">
        <v>275</v>
      </c>
      <c r="J42" s="324"/>
      <c r="K42" s="476" t="s">
        <v>70</v>
      </c>
      <c r="L42" s="323" t="s">
        <v>291</v>
      </c>
      <c r="M42" s="324"/>
      <c r="N42" s="476" t="s">
        <v>70</v>
      </c>
      <c r="O42" s="6"/>
      <c r="P42" s="353" t="s">
        <v>232</v>
      </c>
      <c r="R42" s="7" t="str">
        <f t="shared" si="0"/>
        <v>ＯＫ</v>
      </c>
      <c r="S42" s="7"/>
      <c r="T42" s="7" t="str">
        <f t="shared" si="1"/>
        <v>ＯＫ</v>
      </c>
      <c r="U42" s="7"/>
      <c r="V42" s="189" t="str">
        <f t="shared" si="2"/>
        <v>ＯＫ</v>
      </c>
      <c r="W42" s="7"/>
    </row>
    <row r="43" spans="1:59" s="5" customFormat="1" ht="24" customHeight="1" x14ac:dyDescent="0.15">
      <c r="A43" s="6"/>
      <c r="B43" s="319"/>
      <c r="C43" s="204" t="s">
        <v>45</v>
      </c>
      <c r="D43" s="205" t="s">
        <v>245</v>
      </c>
      <c r="E43" s="334"/>
      <c r="F43" s="185" t="s">
        <v>167</v>
      </c>
      <c r="G43" s="186" t="s">
        <v>69</v>
      </c>
      <c r="H43" s="474"/>
      <c r="I43" s="185" t="s">
        <v>163</v>
      </c>
      <c r="J43" s="186" t="s">
        <v>280</v>
      </c>
      <c r="K43" s="474"/>
      <c r="L43" s="185" t="s">
        <v>47</v>
      </c>
      <c r="M43" s="186" t="s">
        <v>46</v>
      </c>
      <c r="N43" s="474"/>
      <c r="O43" s="6"/>
      <c r="P43" s="353"/>
      <c r="R43" s="7" t="str">
        <f t="shared" si="0"/>
        <v>ＯＫ</v>
      </c>
      <c r="S43" s="7" t="str">
        <f>IF(ISTEXT(G43),$R$2,$R$3)</f>
        <v>ＯＫ</v>
      </c>
      <c r="T43" s="7" t="str">
        <f t="shared" si="1"/>
        <v>ＯＫ</v>
      </c>
      <c r="U43" s="7" t="str">
        <f>IF(T$31=$R$2,IF(ISTEXT(J43),$R$2,$R$3),IF(ISTEXT(J43),$R$3,$R$2))</f>
        <v>ＯＫ</v>
      </c>
      <c r="V43" s="189" t="str">
        <f t="shared" si="2"/>
        <v>ＯＫ</v>
      </c>
      <c r="W43" s="7" t="str">
        <f>IF(V$31=$R$2,IF(ISTEXT(M43),$R$2,$R$3),IF(ISTEXT(M43),$R$3,$R$2))</f>
        <v>ＯＫ</v>
      </c>
      <c r="Y43" s="5" t="s">
        <v>117</v>
      </c>
      <c r="Z43" s="5" t="s">
        <v>46</v>
      </c>
      <c r="AA43" s="5" t="s">
        <v>47</v>
      </c>
      <c r="AB43" s="5" t="s">
        <v>48</v>
      </c>
      <c r="AC43" s="5" t="s">
        <v>49</v>
      </c>
      <c r="AD43" s="5" t="s">
        <v>50</v>
      </c>
      <c r="AE43" s="5" t="s">
        <v>143</v>
      </c>
      <c r="AF43" s="5" t="s">
        <v>51</v>
      </c>
      <c r="AG43" s="5" t="s">
        <v>52</v>
      </c>
      <c r="AH43" s="5" t="s">
        <v>53</v>
      </c>
      <c r="AI43" s="5" t="s">
        <v>54</v>
      </c>
      <c r="AJ43" s="5" t="s">
        <v>55</v>
      </c>
      <c r="AK43" s="5" t="s">
        <v>144</v>
      </c>
      <c r="AL43" s="5" t="s">
        <v>145</v>
      </c>
      <c r="AM43" s="5" t="s">
        <v>146</v>
      </c>
      <c r="AN43" s="5" t="s">
        <v>147</v>
      </c>
      <c r="AO43" s="5" t="s">
        <v>148</v>
      </c>
      <c r="AP43" s="5" t="s">
        <v>149</v>
      </c>
      <c r="AQ43" s="5" t="s">
        <v>150</v>
      </c>
      <c r="AR43" s="5" t="s">
        <v>56</v>
      </c>
      <c r="AS43" s="5" t="s">
        <v>151</v>
      </c>
      <c r="AT43" s="5" t="s">
        <v>152</v>
      </c>
      <c r="AU43" s="5" t="s">
        <v>57</v>
      </c>
      <c r="AV43" s="5" t="s">
        <v>58</v>
      </c>
      <c r="AW43" s="5" t="s">
        <v>153</v>
      </c>
      <c r="AX43" s="5" t="s">
        <v>154</v>
      </c>
      <c r="AY43" s="5" t="s">
        <v>59</v>
      </c>
      <c r="AZ43" s="5" t="s">
        <v>155</v>
      </c>
      <c r="BA43" s="5" t="s">
        <v>156</v>
      </c>
      <c r="BB43" s="5" t="s">
        <v>157</v>
      </c>
      <c r="BC43" s="5" t="s">
        <v>158</v>
      </c>
      <c r="BD43" s="5" t="s">
        <v>159</v>
      </c>
      <c r="BE43" s="5" t="s">
        <v>160</v>
      </c>
      <c r="BF43" s="5" t="s">
        <v>161</v>
      </c>
      <c r="BG43" s="5" t="s">
        <v>162</v>
      </c>
    </row>
    <row r="44" spans="1:59" s="5" customFormat="1" ht="24" customHeight="1" x14ac:dyDescent="0.15">
      <c r="A44" s="6"/>
      <c r="B44" s="319" t="s">
        <v>60</v>
      </c>
      <c r="C44" s="467" t="s">
        <v>44</v>
      </c>
      <c r="D44" s="468"/>
      <c r="E44" s="471" t="s">
        <v>325</v>
      </c>
      <c r="F44" s="349" t="s">
        <v>260</v>
      </c>
      <c r="G44" s="350"/>
      <c r="H44" s="473" t="s">
        <v>70</v>
      </c>
      <c r="I44" s="349" t="s">
        <v>276</v>
      </c>
      <c r="J44" s="350"/>
      <c r="K44" s="473" t="s">
        <v>70</v>
      </c>
      <c r="L44" s="349" t="s">
        <v>292</v>
      </c>
      <c r="M44" s="350"/>
      <c r="N44" s="473" t="s">
        <v>70</v>
      </c>
      <c r="O44" s="6"/>
      <c r="P44" s="353"/>
      <c r="R44" s="7" t="str">
        <f t="shared" si="0"/>
        <v>ＯＫ</v>
      </c>
      <c r="S44" s="7"/>
      <c r="T44" s="7" t="str">
        <f t="shared" si="1"/>
        <v>ＯＫ</v>
      </c>
      <c r="U44" s="7"/>
      <c r="V44" s="189" t="str">
        <f t="shared" si="2"/>
        <v>ＯＫ</v>
      </c>
      <c r="W44" s="7"/>
    </row>
    <row r="45" spans="1:59" s="5" customFormat="1" ht="24" customHeight="1" x14ac:dyDescent="0.15">
      <c r="A45" s="6"/>
      <c r="B45" s="319"/>
      <c r="C45" s="206" t="s">
        <v>45</v>
      </c>
      <c r="D45" s="207" t="s">
        <v>245</v>
      </c>
      <c r="E45" s="334"/>
      <c r="F45" s="183" t="s">
        <v>167</v>
      </c>
      <c r="G45" s="184" t="s">
        <v>69</v>
      </c>
      <c r="H45" s="474"/>
      <c r="I45" s="183" t="s">
        <v>163</v>
      </c>
      <c r="J45" s="184" t="s">
        <v>69</v>
      </c>
      <c r="K45" s="474"/>
      <c r="L45" s="183" t="s">
        <v>51</v>
      </c>
      <c r="M45" s="184" t="s">
        <v>52</v>
      </c>
      <c r="N45" s="474"/>
      <c r="O45" s="6"/>
      <c r="P45" s="353"/>
      <c r="R45" s="7" t="str">
        <f t="shared" si="0"/>
        <v>ＯＫ</v>
      </c>
      <c r="S45" s="7" t="str">
        <f>IF(ISTEXT(G45),$R$2,$R$3)</f>
        <v>ＯＫ</v>
      </c>
      <c r="T45" s="7" t="str">
        <f t="shared" si="1"/>
        <v>ＯＫ</v>
      </c>
      <c r="U45" s="7" t="str">
        <f>IF(T$31=$R$2,IF(ISTEXT(J45),$R$2,$R$3),IF(ISTEXT(J45),$R$3,$R$2))</f>
        <v>ＯＫ</v>
      </c>
      <c r="V45" s="189" t="str">
        <f t="shared" si="2"/>
        <v>ＯＫ</v>
      </c>
      <c r="W45" s="7" t="str">
        <f>IF(V$31=$R$2,IF(ISTEXT(M45),$R$2,$R$3),IF(ISTEXT(M45),$R$3,$R$2))</f>
        <v>ＯＫ</v>
      </c>
    </row>
    <row r="46" spans="1:59" s="5" customFormat="1" ht="24" customHeight="1" x14ac:dyDescent="0.15">
      <c r="A46" s="6"/>
      <c r="B46" s="319" t="s">
        <v>61</v>
      </c>
      <c r="C46" s="469" t="s">
        <v>44</v>
      </c>
      <c r="D46" s="470"/>
      <c r="E46" s="471" t="s">
        <v>325</v>
      </c>
      <c r="F46" s="351" t="s">
        <v>261</v>
      </c>
      <c r="G46" s="352"/>
      <c r="H46" s="473" t="s">
        <v>70</v>
      </c>
      <c r="I46" s="351" t="s">
        <v>277</v>
      </c>
      <c r="J46" s="352"/>
      <c r="K46" s="473" t="s">
        <v>70</v>
      </c>
      <c r="L46" s="351" t="s">
        <v>293</v>
      </c>
      <c r="M46" s="352"/>
      <c r="N46" s="473" t="s">
        <v>70</v>
      </c>
      <c r="O46" s="6"/>
      <c r="P46" s="201"/>
      <c r="R46" s="7" t="str">
        <f t="shared" si="0"/>
        <v>ＯＫ</v>
      </c>
      <c r="S46" s="7"/>
      <c r="T46" s="7" t="str">
        <f t="shared" si="1"/>
        <v>ＯＫ</v>
      </c>
      <c r="U46" s="7"/>
      <c r="V46" s="189" t="str">
        <f t="shared" si="2"/>
        <v>ＯＫ</v>
      </c>
      <c r="W46" s="7"/>
    </row>
    <row r="47" spans="1:59" s="5" customFormat="1" ht="24" customHeight="1" x14ac:dyDescent="0.15">
      <c r="A47" s="6"/>
      <c r="B47" s="319"/>
      <c r="C47" s="204" t="s">
        <v>45</v>
      </c>
      <c r="D47" s="205" t="s">
        <v>245</v>
      </c>
      <c r="E47" s="334"/>
      <c r="F47" s="185" t="s">
        <v>167</v>
      </c>
      <c r="G47" s="186" t="s">
        <v>69</v>
      </c>
      <c r="H47" s="474"/>
      <c r="I47" s="185" t="s">
        <v>164</v>
      </c>
      <c r="J47" s="186" t="s">
        <v>69</v>
      </c>
      <c r="K47" s="474"/>
      <c r="L47" s="185" t="s">
        <v>297</v>
      </c>
      <c r="M47" s="186" t="s">
        <v>298</v>
      </c>
      <c r="N47" s="474"/>
      <c r="O47" s="6"/>
      <c r="P47" s="509" t="s">
        <v>246</v>
      </c>
      <c r="R47" s="7" t="str">
        <f t="shared" si="0"/>
        <v>ＯＫ</v>
      </c>
      <c r="S47" s="7" t="str">
        <f>IF(ISTEXT(G47),$R$2,$R$3)</f>
        <v>ＯＫ</v>
      </c>
      <c r="T47" s="7" t="str">
        <f t="shared" si="1"/>
        <v>ＯＫ</v>
      </c>
      <c r="U47" s="7" t="str">
        <f>IF(T$31=$R$2,IF(ISTEXT(J47),$R$2,$R$3),IF(ISTEXT(J47),$R$3,$R$2))</f>
        <v>ＯＫ</v>
      </c>
      <c r="V47" s="189" t="str">
        <f t="shared" si="2"/>
        <v>ＯＫ</v>
      </c>
      <c r="W47" s="7" t="str">
        <f>IF(V$31=$R$2,IF(ISTEXT(M47),$R$2,$R$3),IF(ISTEXT(M47),$R$3,$R$2))</f>
        <v>ＯＫ</v>
      </c>
    </row>
    <row r="48" spans="1:59" s="5" customFormat="1" ht="24" customHeight="1" x14ac:dyDescent="0.15">
      <c r="A48" s="6"/>
      <c r="B48" s="319" t="s">
        <v>62</v>
      </c>
      <c r="C48" s="467" t="s">
        <v>44</v>
      </c>
      <c r="D48" s="468"/>
      <c r="E48" s="471" t="s">
        <v>325</v>
      </c>
      <c r="F48" s="349" t="s">
        <v>262</v>
      </c>
      <c r="G48" s="350"/>
      <c r="H48" s="473" t="s">
        <v>70</v>
      </c>
      <c r="I48" s="349" t="s">
        <v>278</v>
      </c>
      <c r="J48" s="350"/>
      <c r="K48" s="473" t="s">
        <v>70</v>
      </c>
      <c r="L48" s="349" t="s">
        <v>294</v>
      </c>
      <c r="M48" s="350"/>
      <c r="N48" s="473" t="s">
        <v>70</v>
      </c>
      <c r="O48" s="6"/>
      <c r="P48" s="509"/>
      <c r="R48" s="7" t="str">
        <f>IF(OR(F$32="八重奏",F$32="七重奏",F$32="六重奏",F$32="五重奏",F$32="四重奏"),IF(ISTEXT(F48),$R$2,$R$3),IF(ISTEXT(F48),$R$3,$R$2))</f>
        <v>ＯＫ</v>
      </c>
      <c r="S48" s="7"/>
      <c r="T48" s="7" t="str">
        <f>IF(OR(I$32="八重奏",I$32="七重奏",I$32="六重奏",I$32="五重奏",I$32="四重奏"),IF(ISTEXT(I48),$R$2,$R$3),IF(ISTEXT(I48),$R$3,$R$2))</f>
        <v>ＯＫ</v>
      </c>
      <c r="U48" s="7"/>
      <c r="V48" s="189" t="str">
        <f>IF(OR(L$32="八重奏",L$32="七重奏",L$32="六重奏",L$32="五重奏",L$32="四重奏"),IF(ISTEXT(L48),$R$2,$R$3),IF(ISTEXT(L48),$R$3,$R$2))</f>
        <v>ＯＫ</v>
      </c>
      <c r="W48" s="7"/>
    </row>
    <row r="49" spans="1:59" s="5" customFormat="1" ht="24" customHeight="1" x14ac:dyDescent="0.15">
      <c r="A49" s="6"/>
      <c r="B49" s="319"/>
      <c r="C49" s="206" t="s">
        <v>45</v>
      </c>
      <c r="D49" s="207" t="s">
        <v>245</v>
      </c>
      <c r="E49" s="334"/>
      <c r="F49" s="183" t="s">
        <v>167</v>
      </c>
      <c r="G49" s="184" t="s">
        <v>69</v>
      </c>
      <c r="H49" s="474"/>
      <c r="I49" s="183" t="s">
        <v>165</v>
      </c>
      <c r="J49" s="184" t="s">
        <v>69</v>
      </c>
      <c r="K49" s="474"/>
      <c r="L49" s="183" t="s">
        <v>163</v>
      </c>
      <c r="M49" s="184" t="s">
        <v>299</v>
      </c>
      <c r="N49" s="474"/>
      <c r="O49" s="6"/>
      <c r="P49" s="509"/>
      <c r="R49" s="7" t="str">
        <f>IF(OR(F$32="八重奏",F$32="七重奏",F$32="六重奏",F$32="五重奏",F$32="四重奏"),IF(ISTEXT(F49),$R$2,$R$3),IF(ISTEXT(F49),$R$3,$R$2))</f>
        <v>ＯＫ</v>
      </c>
      <c r="S49" s="7" t="str">
        <f>IF(OR(F$32="八重奏",F$32="七重奏",F$32="六重奏",F$32="五重奏",F$32="四重奏"),IF(ISTEXT(G49),$R$2,$R$3),IF(ISTEXT(G49),$R$3,$R$2))</f>
        <v>ＯＫ</v>
      </c>
      <c r="T49" s="7" t="str">
        <f>IF(OR(I$32="八重奏",I$32="七重奏",I$32="六重奏",I$32="五重奏",I$32="四重奏"),IF(ISTEXT(I49),$R$2,$R$3),IF(ISTEXT(I49),$R$3,$R$2))</f>
        <v>ＯＫ</v>
      </c>
      <c r="U49" s="7" t="str">
        <f>IF(OR(I$32="八重奏",I$32="七重奏",I$32="六重奏",I$32="五重奏",I$32="四重奏"),IF(ISTEXT(J49),$R$2,$R$3),IF(ISTEXT(J49),$R$3,$R$2))</f>
        <v>ＯＫ</v>
      </c>
      <c r="V49" s="189" t="str">
        <f>IF(OR(L$32="八重奏",L$32="七重奏",L$32="六重奏",L$32="五重奏",L$32="四重奏"),IF(ISTEXT(L49),$R$2,$R$3),IF(ISTEXT(L49),$R$3,$R$2))</f>
        <v>ＯＫ</v>
      </c>
      <c r="W49" s="7" t="str">
        <f>IF(OR(L$32="八重奏",L$32="七重奏",L$32="六重奏",L$32="五重奏",L$32="四重奏"),IF(ISTEXT(M49),$R$2,$R$3),IF(ISTEXT(M49),$R$3,$R$2))</f>
        <v>ＯＫ</v>
      </c>
    </row>
    <row r="50" spans="1:59" s="5" customFormat="1" ht="24" customHeight="1" x14ac:dyDescent="0.15">
      <c r="A50" s="6"/>
      <c r="B50" s="319" t="s">
        <v>63</v>
      </c>
      <c r="C50" s="469" t="s">
        <v>44</v>
      </c>
      <c r="D50" s="470"/>
      <c r="E50" s="471" t="s">
        <v>325</v>
      </c>
      <c r="F50" s="351" t="s">
        <v>263</v>
      </c>
      <c r="G50" s="352"/>
      <c r="H50" s="473" t="s">
        <v>70</v>
      </c>
      <c r="I50" s="351" t="s">
        <v>279</v>
      </c>
      <c r="J50" s="352"/>
      <c r="K50" s="473" t="s">
        <v>70</v>
      </c>
      <c r="L50" s="351" t="s">
        <v>295</v>
      </c>
      <c r="M50" s="352"/>
      <c r="N50" s="473" t="s">
        <v>70</v>
      </c>
      <c r="O50" s="6"/>
      <c r="P50" s="509"/>
      <c r="R50" s="7" t="str">
        <f>IF(OR(F$32="八重奏",F$32="七重奏",F$32="六重奏",F$32="五重奏"),IF(ISTEXT(F50),$R$2,$R$3),IF(ISTEXT(F50),$R$3,$R$2))</f>
        <v>ＯＫ</v>
      </c>
      <c r="S50" s="7"/>
      <c r="T50" s="7" t="str">
        <f>IF(OR(I$32="八重奏",I$32="七重奏",I$32="六重奏",I$32="五重奏"),IF(ISTEXT(I50),$R$2,$R$3),IF(ISTEXT(I50),$R$3,$R$2))</f>
        <v>ＯＫ</v>
      </c>
      <c r="U50" s="7"/>
      <c r="V50" s="189" t="str">
        <f>IF(OR(L$32="八重奏",L$32="七重奏",L$32="六重奏",L$32="五重奏"),IF(ISTEXT(L50),$R$2,$R$3),IF(ISTEXT(L50),$R$3,$R$2))</f>
        <v>ＯＫ</v>
      </c>
      <c r="W50" s="7"/>
    </row>
    <row r="51" spans="1:59" s="5" customFormat="1" ht="24" customHeight="1" x14ac:dyDescent="0.15">
      <c r="A51" s="6"/>
      <c r="B51" s="319"/>
      <c r="C51" s="204" t="s">
        <v>45</v>
      </c>
      <c r="D51" s="205" t="s">
        <v>245</v>
      </c>
      <c r="E51" s="334"/>
      <c r="F51" s="185" t="s">
        <v>167</v>
      </c>
      <c r="G51" s="186" t="s">
        <v>69</v>
      </c>
      <c r="H51" s="474"/>
      <c r="I51" s="185" t="s">
        <v>166</v>
      </c>
      <c r="J51" s="186" t="s">
        <v>69</v>
      </c>
      <c r="K51" s="474"/>
      <c r="L51" s="185" t="s">
        <v>165</v>
      </c>
      <c r="M51" s="186" t="s">
        <v>69</v>
      </c>
      <c r="N51" s="474"/>
      <c r="O51" s="6"/>
      <c r="P51" s="509"/>
      <c r="R51" s="7" t="str">
        <f>IF(OR(F$32="八重奏",F$32="七重奏",F$32="六重奏",F$32="五重奏"),IF(ISTEXT(F51),$R$2,$R$3),IF(ISTEXT(F51),$R$3,$R$2))</f>
        <v>ＯＫ</v>
      </c>
      <c r="S51" s="7" t="str">
        <f>IF(OR(F$32="八重奏",F$32="七重奏",F$32="六重奏",F$32="五重奏"),IF(ISTEXT(G51),$R$2,$R$3),IF(ISTEXT(G51),$R$3,$R$2))</f>
        <v>ＯＫ</v>
      </c>
      <c r="T51" s="7" t="str">
        <f>IF(OR(I$32="八重奏",I$32="七重奏",I$32="六重奏",I$32="五重奏"),IF(ISTEXT(I51),$R$2,$R$3),IF(ISTEXT(I51),$R$3,$R$2))</f>
        <v>ＯＫ</v>
      </c>
      <c r="U51" s="7" t="str">
        <f>IF(OR(I$32="八重奏",I$32="七重奏",I$32="六重奏",I$32="五重奏"),IF(ISTEXT(J51),$R$2,$R$3),IF(ISTEXT(J51),$R$3,$R$2))</f>
        <v>ＯＫ</v>
      </c>
      <c r="V51" s="189" t="str">
        <f>IF(OR(L$32="八重奏",L$32="七重奏",L$32="六重奏",L$32="五重奏"),IF(ISTEXT(L51),$R$2,$R$3),IF(ISTEXT(L51),$R$3,$R$2))</f>
        <v>ＯＫ</v>
      </c>
      <c r="W51" s="7" t="str">
        <f>IF(OR(L$32="八重奏",L$32="七重奏",L$32="六重奏",L$32="五重奏"),IF(ISTEXT(M51),$R$2,$R$3),IF(ISTEXT(M51),$R$3,$R$2))</f>
        <v>ＯＫ</v>
      </c>
    </row>
    <row r="52" spans="1:59" s="5" customFormat="1" ht="24" customHeight="1" x14ac:dyDescent="0.15">
      <c r="A52" s="6"/>
      <c r="B52" s="319" t="s">
        <v>64</v>
      </c>
      <c r="C52" s="467" t="s">
        <v>44</v>
      </c>
      <c r="D52" s="468"/>
      <c r="E52" s="471" t="s">
        <v>325</v>
      </c>
      <c r="F52" s="349" t="s">
        <v>264</v>
      </c>
      <c r="G52" s="350"/>
      <c r="H52" s="473" t="s">
        <v>70</v>
      </c>
      <c r="I52" s="349"/>
      <c r="J52" s="350"/>
      <c r="K52" s="473"/>
      <c r="L52" s="349" t="s">
        <v>296</v>
      </c>
      <c r="M52" s="350"/>
      <c r="N52" s="473" t="s">
        <v>70</v>
      </c>
      <c r="O52" s="6"/>
      <c r="P52" s="461" t="s">
        <v>233</v>
      </c>
      <c r="R52" s="7" t="str">
        <f>IF(OR(F$32="八重奏",F$32="七重奏",F$32="六重奏"),IF(ISTEXT(F52),$R$2,$R$3),IF(ISTEXT(F52),$R$3,$R$2))</f>
        <v>ＯＫ</v>
      </c>
      <c r="S52" s="7"/>
      <c r="T52" s="7" t="str">
        <f>IF(OR(I$32="八重奏",I$32="七重奏",I$32="六重奏"),IF(ISTEXT(I52),$R$2,$R$3),IF(ISTEXT(I52),$R$3,$R$2))</f>
        <v>ＯＫ</v>
      </c>
      <c r="U52" s="7"/>
      <c r="V52" s="189" t="str">
        <f>IF(OR(L$32="八重奏",L$32="七重奏",L$32="六重奏"),IF(ISTEXT(L52),$R$2,$R$3),IF(ISTEXT(L52),$R$3,$R$2))</f>
        <v>ＯＫ</v>
      </c>
      <c r="W52" s="7"/>
    </row>
    <row r="53" spans="1:59" s="5" customFormat="1" ht="24" customHeight="1" x14ac:dyDescent="0.15">
      <c r="A53" s="6"/>
      <c r="B53" s="319"/>
      <c r="C53" s="206" t="s">
        <v>45</v>
      </c>
      <c r="D53" s="207" t="s">
        <v>245</v>
      </c>
      <c r="E53" s="334"/>
      <c r="F53" s="183" t="s">
        <v>167</v>
      </c>
      <c r="G53" s="184" t="s">
        <v>69</v>
      </c>
      <c r="H53" s="474"/>
      <c r="I53" s="183"/>
      <c r="J53" s="184"/>
      <c r="K53" s="474"/>
      <c r="L53" s="183" t="s">
        <v>166</v>
      </c>
      <c r="M53" s="184" t="s">
        <v>167</v>
      </c>
      <c r="N53" s="474"/>
      <c r="O53" s="6"/>
      <c r="P53" s="461"/>
      <c r="R53" s="7" t="str">
        <f>IF(OR(F$32="八重奏",F$32="七重奏",F$32="六重奏"),IF(ISTEXT(F53),$R$2,$R$3),IF(ISTEXT(F53),$R$3,$R$2))</f>
        <v>ＯＫ</v>
      </c>
      <c r="S53" s="7" t="str">
        <f>IF(OR(F$32="八重奏",F$32="七重奏",F$32="六重奏"),IF(ISTEXT(G53),$R$2,$R$3),IF(ISTEXT(G53),$R$3,$R$2))</f>
        <v>ＯＫ</v>
      </c>
      <c r="T53" s="7" t="str">
        <f>IF(OR(I$32="八重奏",I$32="七重奏",I$32="六重奏"),IF(ISTEXT(I53),$R$2,$R$3),IF(ISTEXT(I53),$R$3,$R$2))</f>
        <v>ＯＫ</v>
      </c>
      <c r="U53" s="7" t="str">
        <f>IF(OR(I$32="八重奏",I$32="七重奏",I$32="六重奏"),IF(ISTEXT(J53),$R$2,$R$3),IF(ISTEXT(J53),$R$3,$R$2))</f>
        <v>ＯＫ</v>
      </c>
      <c r="V53" s="189" t="str">
        <f>IF(OR(L$32="八重奏",L$32="七重奏",L$32="六重奏"),IF(ISTEXT(L53),$R$2,$R$3),IF(ISTEXT(L53),$R$3,$R$2))</f>
        <v>ＯＫ</v>
      </c>
      <c r="W53" s="7" t="str">
        <f>IF(OR(L$32="八重奏",L$32="七重奏",L$32="六重奏"),IF(ISTEXT(M53),$R$2,$R$3),IF(ISTEXT(M53),$R$3,$R$2))</f>
        <v>ＯＫ</v>
      </c>
    </row>
    <row r="54" spans="1:59" s="5" customFormat="1" ht="24" customHeight="1" x14ac:dyDescent="0.15">
      <c r="A54" s="6"/>
      <c r="B54" s="319" t="s">
        <v>65</v>
      </c>
      <c r="C54" s="469" t="s">
        <v>44</v>
      </c>
      <c r="D54" s="470"/>
      <c r="E54" s="471" t="s">
        <v>325</v>
      </c>
      <c r="F54" s="351" t="s">
        <v>265</v>
      </c>
      <c r="G54" s="352"/>
      <c r="H54" s="473" t="s">
        <v>70</v>
      </c>
      <c r="I54" s="351"/>
      <c r="J54" s="352"/>
      <c r="K54" s="473"/>
      <c r="L54" s="351"/>
      <c r="M54" s="352"/>
      <c r="N54" s="473"/>
      <c r="O54" s="6"/>
      <c r="P54" s="461"/>
      <c r="R54" s="7" t="str">
        <f>IF(OR(F$32="八重奏",F$32="七重奏"),IF(ISTEXT(F54),$R$2,$R$3),IF(ISTEXT(F54),$R$3,$R$2))</f>
        <v>ＯＫ</v>
      </c>
      <c r="S54" s="7"/>
      <c r="T54" s="7" t="str">
        <f>IF(OR(I$32="八重奏",I$32="七重奏"),IF(ISTEXT(I54),$R$2,$R$3),IF(ISTEXT(I54),$R$3,$R$2))</f>
        <v>ＯＫ</v>
      </c>
      <c r="U54" s="7"/>
      <c r="V54" s="189" t="str">
        <f>IF(OR(L$32="八重奏",L$32="七重奏"),IF(ISTEXT(L54),$R$2,$R$3),IF(ISTEXT(L54),$R$3,$R$2))</f>
        <v>ＯＫ</v>
      </c>
      <c r="W54" s="7"/>
    </row>
    <row r="55" spans="1:59" s="5" customFormat="1" ht="24" customHeight="1" x14ac:dyDescent="0.15">
      <c r="A55" s="6"/>
      <c r="B55" s="319"/>
      <c r="C55" s="204" t="s">
        <v>45</v>
      </c>
      <c r="D55" s="205" t="s">
        <v>245</v>
      </c>
      <c r="E55" s="334"/>
      <c r="F55" s="185" t="s">
        <v>167</v>
      </c>
      <c r="G55" s="186" t="s">
        <v>69</v>
      </c>
      <c r="H55" s="474"/>
      <c r="I55" s="185"/>
      <c r="J55" s="186"/>
      <c r="K55" s="474"/>
      <c r="L55" s="185"/>
      <c r="M55" s="186"/>
      <c r="N55" s="474"/>
      <c r="O55" s="6"/>
      <c r="P55" s="461"/>
      <c r="R55" s="7" t="str">
        <f>IF(OR(F$32="八重奏",F$32="七重奏"),IF(ISTEXT(F55),$R$2,$R$3),IF(ISTEXT(F55),$R$3,$R$2))</f>
        <v>ＯＫ</v>
      </c>
      <c r="S55" s="7" t="str">
        <f>IF(OR(F$32="八重奏",F$32="七重奏"),IF(ISTEXT(G55),$R$2,$R$3),IF(ISTEXT(G55),$R$3,$R$2))</f>
        <v>ＯＫ</v>
      </c>
      <c r="T55" s="7" t="str">
        <f>IF(OR(I$32="八重奏",I$32="七重奏"),IF(ISTEXT(I55),$R$2,$R$3),IF(ISTEXT(I55),$R$3,$R$2))</f>
        <v>ＯＫ</v>
      </c>
      <c r="U55" s="7" t="str">
        <f>IF(OR(I$32="八重奏",I$32="七重奏"),IF(ISTEXT(J55),$R$2,$R$3),IF(ISTEXT(J55),$R$3,$R$2))</f>
        <v>ＯＫ</v>
      </c>
      <c r="V55" s="189" t="str">
        <f>IF(OR(L$32="八重奏",L$32="七重奏"),IF(ISTEXT(L55),$R$2,$R$3),IF(ISTEXT(L55),$R$3,$R$2))</f>
        <v>ＯＫ</v>
      </c>
      <c r="W55" s="7" t="str">
        <f>IF(OR(L$32="八重奏",L$32="七重奏"),IF(ISTEXT(M55),$R$2,$R$3),IF(ISTEXT(M55),$R$3,$R$2))</f>
        <v>ＯＫ</v>
      </c>
    </row>
    <row r="56" spans="1:59" s="5" customFormat="1" ht="24" customHeight="1" x14ac:dyDescent="0.15">
      <c r="A56" s="6"/>
      <c r="B56" s="319" t="s">
        <v>66</v>
      </c>
      <c r="C56" s="467" t="s">
        <v>44</v>
      </c>
      <c r="D56" s="468"/>
      <c r="E56" s="471" t="s">
        <v>325</v>
      </c>
      <c r="F56" s="349"/>
      <c r="G56" s="350"/>
      <c r="H56" s="473"/>
      <c r="I56" s="349"/>
      <c r="J56" s="350"/>
      <c r="K56" s="473"/>
      <c r="L56" s="349"/>
      <c r="M56" s="350"/>
      <c r="N56" s="473"/>
      <c r="O56" s="6"/>
      <c r="P56" s="461"/>
      <c r="R56" s="7" t="str">
        <f>IF(F$32="八重奏",IF(ISTEXT(F56),$R$2,$R$3),IF(ISTEXT(F56),$R$3,$R$2))</f>
        <v>ＯＫ</v>
      </c>
      <c r="S56" s="7"/>
      <c r="T56" s="7" t="str">
        <f>IF(I$32="八重奏",IF(ISTEXT(I56),$R$2,$R$3),IF(ISTEXT(I56),$R$3,$R$2))</f>
        <v>ＯＫ</v>
      </c>
      <c r="U56" s="7"/>
      <c r="V56" s="189" t="str">
        <f>IF(L$32="八重奏",IF(ISTEXT(L56),$R$2,$R$3),IF(ISTEXT(L56),$R$3,$R$2))</f>
        <v>ＯＫ</v>
      </c>
      <c r="W56" s="7"/>
    </row>
    <row r="57" spans="1:59" s="5" customFormat="1" ht="24" customHeight="1" thickBot="1" x14ac:dyDescent="0.2">
      <c r="A57" s="6"/>
      <c r="B57" s="366"/>
      <c r="C57" s="202" t="s">
        <v>45</v>
      </c>
      <c r="D57" s="203" t="s">
        <v>245</v>
      </c>
      <c r="E57" s="472"/>
      <c r="F57" s="187"/>
      <c r="G57" s="188"/>
      <c r="H57" s="474"/>
      <c r="I57" s="187"/>
      <c r="J57" s="188"/>
      <c r="K57" s="474"/>
      <c r="L57" s="187"/>
      <c r="M57" s="188"/>
      <c r="N57" s="475"/>
      <c r="O57" s="6"/>
      <c r="P57" s="461"/>
      <c r="R57" s="7" t="str">
        <f>IF(F$32="八重奏",IF(ISTEXT(F57),$R$2,$R$3),IF(ISTEXT(F57),$R$3,$R$2))</f>
        <v>ＯＫ</v>
      </c>
      <c r="S57" s="7" t="str">
        <f>IF(F$32="八重奏",IF(ISTEXT(G57),$R$2,$R$3),IF(ISTEXT(G57),$R$3,$R$2))</f>
        <v>ＯＫ</v>
      </c>
      <c r="T57" s="7" t="str">
        <f>IF(I$32="八重奏",IF(ISTEXT(I57),$R$2,$R$3),IF(ISTEXT(I57),$R$3,$R$2))</f>
        <v>ＯＫ</v>
      </c>
      <c r="U57" s="7" t="str">
        <f>IF(I$32="八重奏",IF(ISTEXT(J57),$R$2,$R$3),IF(ISTEXT(J57),$R$3,$R$2))</f>
        <v>ＯＫ</v>
      </c>
      <c r="V57" s="189" t="str">
        <f>IF(L$32="八重奏",IF(ISTEXT(L57),$R$2,$R$3),IF(ISTEXT(L57),$R$3,$R$2))</f>
        <v>ＯＫ</v>
      </c>
      <c r="W57" s="7" t="str">
        <f>IF(L$32="八重奏",IF(ISTEXT(M57),$R$2,$R$3),IF(ISTEXT(M57),$R$3,$R$2))</f>
        <v>ＯＫ</v>
      </c>
    </row>
    <row r="58" spans="1:59" s="5" customFormat="1" ht="24" customHeight="1" thickBot="1" x14ac:dyDescent="0.2">
      <c r="A58" s="6"/>
      <c r="B58" s="375" t="s">
        <v>168</v>
      </c>
      <c r="C58" s="376"/>
      <c r="D58" s="376"/>
      <c r="E58" s="377"/>
      <c r="F58" s="465" t="s">
        <v>266</v>
      </c>
      <c r="G58" s="466"/>
      <c r="H58" s="79" t="s">
        <v>339</v>
      </c>
      <c r="I58" s="465"/>
      <c r="J58" s="466"/>
      <c r="K58" s="79" t="s">
        <v>71</v>
      </c>
      <c r="L58" s="465" t="s">
        <v>342</v>
      </c>
      <c r="M58" s="466"/>
      <c r="N58" s="79" t="s">
        <v>70</v>
      </c>
      <c r="O58" s="6"/>
      <c r="P58" s="314" t="s">
        <v>352</v>
      </c>
      <c r="R58" s="7" t="str">
        <f>IF(ISTEXT(H58),$R$2,$R$3)</f>
        <v>ＯＫ</v>
      </c>
      <c r="S58" s="7"/>
      <c r="T58" s="7" t="str">
        <f>IF(T$31=$R$2,IF(ISTEXT(K58),$R$2,$R$3),IF(ISTEXT(K58),$R$3,$R$2))</f>
        <v>ＯＫ</v>
      </c>
      <c r="U58" s="7"/>
      <c r="V58" s="189" t="str">
        <f>IF(V$31=$R$2,IF(ISTEXT(N58),$R$2,$R$3),IF(ISTEXT(N58),$R$3,$R$2))</f>
        <v>ＯＫ</v>
      </c>
      <c r="W58" s="7"/>
    </row>
    <row r="59" spans="1:59" s="5" customFormat="1" ht="24" customHeight="1" thickBot="1" x14ac:dyDescent="0.2">
      <c r="A59" s="6"/>
      <c r="B59" s="375" t="s">
        <v>179</v>
      </c>
      <c r="C59" s="376"/>
      <c r="D59" s="376"/>
      <c r="E59" s="377"/>
      <c r="F59" s="462">
        <v>13</v>
      </c>
      <c r="G59" s="463"/>
      <c r="H59" s="464"/>
      <c r="I59" s="462">
        <v>0</v>
      </c>
      <c r="J59" s="463"/>
      <c r="K59" s="464"/>
      <c r="L59" s="462">
        <v>2</v>
      </c>
      <c r="M59" s="463"/>
      <c r="N59" s="464"/>
      <c r="O59" s="6"/>
      <c r="P59" s="314"/>
      <c r="R59" s="7" t="str">
        <f>IF(ISNUMBER(F59),$R$2,$R$3)</f>
        <v>ＯＫ</v>
      </c>
      <c r="S59" s="7"/>
      <c r="T59" s="7" t="str">
        <f>IF(T$31=$R$2,IF(ISNUMBER(I59),$R$2,$R$3),IF(ISNUMBER(I59),$R$3,$R$2))</f>
        <v>ＯＫ</v>
      </c>
      <c r="U59" s="7"/>
      <c r="V59" s="189" t="str">
        <f>IF(V$31=$R$2,IF(ISNUMBER(L59),$R$2,$R$3),IF(ISNUMBER(L59),$R$3,$R$2))</f>
        <v>ＯＫ</v>
      </c>
      <c r="W59" s="7"/>
    </row>
    <row r="60" spans="1:59" s="5" customFormat="1" ht="24" customHeight="1" thickBot="1" x14ac:dyDescent="0.2">
      <c r="A60" s="6"/>
      <c r="B60" s="375" t="s">
        <v>305</v>
      </c>
      <c r="C60" s="376"/>
      <c r="D60" s="376"/>
      <c r="E60" s="377"/>
      <c r="F60" s="345" t="s">
        <v>267</v>
      </c>
      <c r="G60" s="347"/>
      <c r="H60" s="79" t="s">
        <v>268</v>
      </c>
      <c r="I60" s="345" t="s">
        <v>281</v>
      </c>
      <c r="J60" s="347"/>
      <c r="K60" s="79" t="s">
        <v>174</v>
      </c>
      <c r="L60" s="345"/>
      <c r="M60" s="347"/>
      <c r="N60" s="79" t="s">
        <v>173</v>
      </c>
      <c r="O60" s="6"/>
      <c r="P60" s="165"/>
      <c r="R60" s="7" t="str">
        <f t="shared" ref="R60" si="3">IF(ISTEXT(H60),$R$2,$R$3)</f>
        <v>ＯＫ</v>
      </c>
      <c r="S60" s="7"/>
      <c r="T60" s="7" t="str">
        <f>IF(T$31=$R$2,IF(ISTEXT(K60),$R$2,$R$3),IF(ISTEXT(K60),$R$3,$R$2))</f>
        <v>ＯＫ</v>
      </c>
      <c r="U60" s="7"/>
      <c r="V60" s="189" t="str">
        <f>IF(V$31=$R$2,IF(ISTEXT(N60),$R$2,$R$3),IF(ISTEXT(N60),$R$3,$R$2))</f>
        <v>ＯＫ</v>
      </c>
      <c r="W60" s="7"/>
    </row>
    <row r="61" spans="1:59" s="5" customFormat="1" ht="24" customHeight="1" thickBot="1" x14ac:dyDescent="0.2">
      <c r="A61" s="6"/>
      <c r="B61" s="378" t="s">
        <v>219</v>
      </c>
      <c r="C61" s="379"/>
      <c r="D61" s="379"/>
      <c r="E61" s="380"/>
      <c r="F61" s="345">
        <v>1</v>
      </c>
      <c r="G61" s="346"/>
      <c r="H61" s="347"/>
      <c r="I61" s="345">
        <v>1</v>
      </c>
      <c r="J61" s="346"/>
      <c r="K61" s="347"/>
      <c r="L61" s="345">
        <v>1</v>
      </c>
      <c r="M61" s="346"/>
      <c r="N61" s="347"/>
      <c r="O61" s="6"/>
      <c r="P61" s="166" t="s">
        <v>175</v>
      </c>
      <c r="R61" s="7" t="str">
        <f>IF(ISNUMBER(F61),$R$2,$R$3)</f>
        <v>ＯＫ</v>
      </c>
      <c r="S61" s="7"/>
      <c r="T61" s="7" t="str">
        <f>IF(T$31=$R$2,IF(ISNUMBER(I61),$R$2,$R$3),IF(ISNUMBER(I61),$R$3,$R$2))</f>
        <v>ＯＫ</v>
      </c>
      <c r="U61" s="7"/>
      <c r="V61" s="189" t="str">
        <f>IF(V$31=$R$2,IF(ISNUMBER(L61),$R$2,$R$3),IF(ISNUMBER(L61),$R$3,$R$2))</f>
        <v>ＯＫ</v>
      </c>
      <c r="W61" s="7"/>
      <c r="X61" s="5">
        <v>0</v>
      </c>
      <c r="Z61" s="5">
        <v>1</v>
      </c>
      <c r="AA61" s="5">
        <v>2</v>
      </c>
      <c r="AC61" s="5">
        <v>3</v>
      </c>
      <c r="AD61" s="5">
        <v>4</v>
      </c>
      <c r="AE61" s="5">
        <v>5</v>
      </c>
      <c r="AF61" s="5">
        <v>6</v>
      </c>
      <c r="AG61" s="5">
        <v>7</v>
      </c>
      <c r="AH61" s="5">
        <v>8</v>
      </c>
      <c r="AI61" s="5">
        <v>9</v>
      </c>
      <c r="AJ61" s="5">
        <v>10</v>
      </c>
      <c r="AK61" s="5">
        <v>11</v>
      </c>
      <c r="AL61" s="5">
        <v>12</v>
      </c>
      <c r="AM61" s="5">
        <v>13</v>
      </c>
      <c r="AN61" s="5">
        <v>14</v>
      </c>
      <c r="AO61" s="5">
        <v>15</v>
      </c>
      <c r="AP61" s="5">
        <v>16</v>
      </c>
      <c r="AQ61" s="5">
        <v>17</v>
      </c>
      <c r="AR61" s="5">
        <v>18</v>
      </c>
      <c r="AS61" s="5">
        <v>19</v>
      </c>
      <c r="AT61" s="5">
        <v>20</v>
      </c>
    </row>
    <row r="62" spans="1:59" s="5" customFormat="1" ht="24" customHeight="1" thickBot="1" x14ac:dyDescent="0.2">
      <c r="A62" s="6"/>
      <c r="B62" s="369" t="s">
        <v>67</v>
      </c>
      <c r="C62" s="370"/>
      <c r="D62" s="370"/>
      <c r="E62" s="371"/>
      <c r="F62" s="372">
        <v>0.1944444444444445</v>
      </c>
      <c r="G62" s="373"/>
      <c r="H62" s="374"/>
      <c r="I62" s="372">
        <v>0.12500000000000003</v>
      </c>
      <c r="J62" s="373"/>
      <c r="K62" s="374"/>
      <c r="L62" s="372">
        <v>0.16666666666666671</v>
      </c>
      <c r="M62" s="373"/>
      <c r="N62" s="374"/>
      <c r="O62" s="6"/>
      <c r="P62" s="356"/>
      <c r="R62" s="7" t="str">
        <f>IF(ISNUMBER(F62),$R$2,$R$3)</f>
        <v>ＯＫ</v>
      </c>
      <c r="S62" s="7"/>
      <c r="T62" s="7" t="str">
        <f>IF(T$31=$R$2,IF(ISNUMBER(I62),$R$2,$R$3),IF(ISNUMBER(I62),$R$3,$R$2))</f>
        <v>ＯＫ</v>
      </c>
      <c r="U62" s="7"/>
      <c r="V62" s="189" t="str">
        <f>IF(V$31=$R$2,IF(ISNUMBER(L62),$R$2,$R$3),IF(ISNUMBER(L62),$R$3,$R$2))</f>
        <v>ＯＫ</v>
      </c>
      <c r="W62" s="7"/>
      <c r="Z62" s="11">
        <v>6.25E-2</v>
      </c>
      <c r="AA62" s="11">
        <f t="shared" ref="AA62:AV62" si="4">Z62+TIME(0,10,0)</f>
        <v>6.9444444444444448E-2</v>
      </c>
      <c r="AB62" s="11"/>
      <c r="AC62" s="11">
        <f>AA62+TIME(0,10,0)</f>
        <v>7.6388888888888895E-2</v>
      </c>
      <c r="AD62" s="11">
        <f t="shared" si="4"/>
        <v>8.3333333333333343E-2</v>
      </c>
      <c r="AE62" s="11">
        <f t="shared" si="4"/>
        <v>9.027777777777779E-2</v>
      </c>
      <c r="AF62" s="11">
        <f t="shared" si="4"/>
        <v>9.7222222222222238E-2</v>
      </c>
      <c r="AG62" s="11">
        <f t="shared" si="4"/>
        <v>0.10416666666666669</v>
      </c>
      <c r="AH62" s="11">
        <f t="shared" si="4"/>
        <v>0.11111111111111113</v>
      </c>
      <c r="AI62" s="11">
        <f t="shared" si="4"/>
        <v>0.11805555555555558</v>
      </c>
      <c r="AJ62" s="11">
        <f t="shared" si="4"/>
        <v>0.12500000000000003</v>
      </c>
      <c r="AK62" s="11">
        <f t="shared" si="4"/>
        <v>0.13194444444444448</v>
      </c>
      <c r="AL62" s="11">
        <f t="shared" si="4"/>
        <v>0.13888888888888892</v>
      </c>
      <c r="AM62" s="11">
        <f t="shared" si="4"/>
        <v>0.14583333333333337</v>
      </c>
      <c r="AN62" s="11">
        <f t="shared" si="4"/>
        <v>0.15277777777777782</v>
      </c>
      <c r="AO62" s="11">
        <f t="shared" si="4"/>
        <v>0.15972222222222227</v>
      </c>
      <c r="AP62" s="11">
        <f t="shared" si="4"/>
        <v>0.16666666666666671</v>
      </c>
      <c r="AQ62" s="11">
        <f t="shared" si="4"/>
        <v>0.17361111111111116</v>
      </c>
      <c r="AR62" s="11">
        <f t="shared" si="4"/>
        <v>0.18055555555555561</v>
      </c>
      <c r="AS62" s="11">
        <f t="shared" si="4"/>
        <v>0.18750000000000006</v>
      </c>
      <c r="AT62" s="11">
        <f t="shared" si="4"/>
        <v>0.1944444444444445</v>
      </c>
      <c r="AU62" s="11">
        <f t="shared" si="4"/>
        <v>0.20138888888888895</v>
      </c>
      <c r="AV62" s="11">
        <f t="shared" si="4"/>
        <v>0.2083333333333334</v>
      </c>
      <c r="AW62" s="11"/>
      <c r="AX62" s="11"/>
      <c r="AY62" s="11"/>
      <c r="AZ62" s="11"/>
      <c r="BA62" s="11"/>
      <c r="BB62" s="11"/>
      <c r="BC62" s="11"/>
      <c r="BD62" s="11"/>
      <c r="BE62" s="11"/>
      <c r="BF62" s="11"/>
      <c r="BG62" s="11"/>
    </row>
    <row r="63" spans="1:59" s="5" customFormat="1" ht="24" customHeight="1" thickBot="1" x14ac:dyDescent="0.2">
      <c r="A63" s="6"/>
      <c r="B63" s="369" t="s">
        <v>230</v>
      </c>
      <c r="C63" s="370"/>
      <c r="D63" s="370"/>
      <c r="E63" s="371"/>
      <c r="F63" s="372" t="s">
        <v>68</v>
      </c>
      <c r="G63" s="373"/>
      <c r="H63" s="374"/>
      <c r="I63" s="372" t="s">
        <v>69</v>
      </c>
      <c r="J63" s="373"/>
      <c r="K63" s="374"/>
      <c r="L63" s="372" t="s">
        <v>69</v>
      </c>
      <c r="M63" s="373"/>
      <c r="N63" s="374"/>
      <c r="O63" s="6"/>
      <c r="P63" s="356"/>
      <c r="R63" s="7" t="str">
        <f>IF(ISTEXT(F63),$R$2,$R$3)</f>
        <v>ＯＫ</v>
      </c>
      <c r="S63" s="7"/>
      <c r="T63" s="7" t="str">
        <f>IF(T$32=$R$2,IF(ISTEXT(I63),$R$2,$R$3),IF(ISTEXT(I63),$R$3,$R$2))</f>
        <v>ＯＫ</v>
      </c>
      <c r="U63" s="7"/>
      <c r="V63" s="189" t="str">
        <f>IF(V$32=$R$2,IF(ISTEXT(L63),$R$2,$R$3),IF(ISTEXT(L63),$R$3,$R$2))</f>
        <v>ＯＫ</v>
      </c>
      <c r="W63" s="7"/>
      <c r="Z63" s="5" t="s">
        <v>68</v>
      </c>
      <c r="AA63" s="5" t="s">
        <v>69</v>
      </c>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row>
    <row r="64" spans="1:59" s="5" customFormat="1" ht="24" customHeight="1" thickBot="1" x14ac:dyDescent="0.2">
      <c r="A64" s="6"/>
      <c r="B64" s="369" t="s">
        <v>129</v>
      </c>
      <c r="C64" s="370"/>
      <c r="D64" s="370"/>
      <c r="E64" s="371"/>
      <c r="F64" s="363" t="s">
        <v>68</v>
      </c>
      <c r="G64" s="364"/>
      <c r="H64" s="365"/>
      <c r="I64" s="363" t="s">
        <v>69</v>
      </c>
      <c r="J64" s="364"/>
      <c r="K64" s="365"/>
      <c r="L64" s="363" t="s">
        <v>68</v>
      </c>
      <c r="M64" s="364"/>
      <c r="N64" s="365"/>
      <c r="O64" s="6"/>
      <c r="P64" s="356"/>
      <c r="R64" s="7" t="str">
        <f>IF(ISTEXT(F64),$R$2,$R$3)</f>
        <v>ＯＫ</v>
      </c>
      <c r="S64" s="7"/>
      <c r="T64" s="7" t="str">
        <f>IF(T$31=$R$2,IF(ISTEXT(I64),$R$2,$R$3),IF(ISTEXT(I64),$R$3,$R$2))</f>
        <v>ＯＫ</v>
      </c>
      <c r="U64" s="7"/>
      <c r="V64" s="189" t="str">
        <f>IF(V$31=$R$2,IF(ISTEXT(L64),$R$2,$R$3),IF(ISTEXT(L64),$R$3,$R$2))</f>
        <v>ＯＫ</v>
      </c>
      <c r="W64" s="7"/>
      <c r="Z64" s="5" t="s">
        <v>68</v>
      </c>
      <c r="AA64" s="5" t="s">
        <v>69</v>
      </c>
      <c r="AB64" s="5" t="s">
        <v>341</v>
      </c>
      <c r="AC64" s="5" t="s">
        <v>127</v>
      </c>
      <c r="AD64" s="5" t="s">
        <v>128</v>
      </c>
      <c r="AE64" s="5" t="s">
        <v>171</v>
      </c>
      <c r="AF64" s="5" t="s">
        <v>172</v>
      </c>
      <c r="AG64" s="5" t="s">
        <v>173</v>
      </c>
    </row>
    <row r="65" spans="1:66" s="5" customFormat="1" ht="24" customHeight="1" x14ac:dyDescent="0.15">
      <c r="A65" s="88"/>
      <c r="B65" s="86"/>
      <c r="C65" s="86"/>
      <c r="D65" s="86"/>
      <c r="N65" s="87"/>
      <c r="O65" s="88"/>
      <c r="P65" s="88"/>
      <c r="R65" s="55"/>
      <c r="S65" s="55"/>
      <c r="T65" s="55"/>
      <c r="U65" s="55"/>
      <c r="V65" s="55"/>
      <c r="W65" s="55"/>
      <c r="X65" s="5">
        <v>0</v>
      </c>
      <c r="Z65" s="5">
        <v>1</v>
      </c>
      <c r="AA65" s="5">
        <v>2</v>
      </c>
      <c r="AC65" s="5">
        <v>3</v>
      </c>
      <c r="AD65" s="5">
        <v>4</v>
      </c>
      <c r="AE65" s="5">
        <v>5</v>
      </c>
      <c r="AF65" s="5">
        <v>6</v>
      </c>
      <c r="AG65" s="5">
        <v>7</v>
      </c>
      <c r="AH65" s="5">
        <v>8</v>
      </c>
      <c r="AI65" s="5">
        <v>9</v>
      </c>
      <c r="AJ65" s="5">
        <v>10</v>
      </c>
      <c r="AK65" s="5">
        <v>11</v>
      </c>
      <c r="AL65" s="5">
        <v>12</v>
      </c>
      <c r="AM65" s="5">
        <v>13</v>
      </c>
      <c r="AN65" s="5">
        <v>14</v>
      </c>
      <c r="AO65" s="5">
        <v>15</v>
      </c>
      <c r="AP65" s="5">
        <v>16</v>
      </c>
      <c r="AQ65" s="5">
        <v>17</v>
      </c>
      <c r="AR65" s="5">
        <v>18</v>
      </c>
      <c r="AS65" s="5">
        <v>19</v>
      </c>
      <c r="AT65" s="5">
        <v>20</v>
      </c>
      <c r="AU65" s="5">
        <v>21</v>
      </c>
      <c r="AV65" s="5">
        <v>22</v>
      </c>
      <c r="AW65" s="5">
        <v>23</v>
      </c>
      <c r="AX65" s="5">
        <v>24</v>
      </c>
      <c r="AY65" s="5">
        <v>25</v>
      </c>
      <c r="AZ65" s="5">
        <v>26</v>
      </c>
      <c r="BA65" s="5">
        <v>27</v>
      </c>
      <c r="BB65" s="5">
        <v>28</v>
      </c>
      <c r="BC65" s="5">
        <v>29</v>
      </c>
      <c r="BD65" s="5">
        <v>30</v>
      </c>
      <c r="BE65" s="5">
        <v>31</v>
      </c>
      <c r="BF65" s="5">
        <v>32</v>
      </c>
      <c r="BG65" s="5">
        <v>33</v>
      </c>
      <c r="BH65" s="5">
        <v>34</v>
      </c>
      <c r="BI65" s="5">
        <v>35</v>
      </c>
      <c r="BJ65" s="5">
        <v>36</v>
      </c>
      <c r="BK65" s="5">
        <v>37</v>
      </c>
      <c r="BL65" s="5">
        <v>38</v>
      </c>
      <c r="BM65" s="5">
        <v>39</v>
      </c>
      <c r="BN65" s="5">
        <v>40</v>
      </c>
    </row>
    <row r="66" spans="1:66" x14ac:dyDescent="0.15">
      <c r="N66" s="209"/>
      <c r="O66" s="209"/>
      <c r="R66" s="98"/>
      <c r="S66" s="98"/>
      <c r="T66" s="98"/>
      <c r="U66" s="98"/>
      <c r="V66" s="98"/>
      <c r="W66" s="98"/>
      <c r="Z66" s="5">
        <v>1</v>
      </c>
      <c r="AA66" s="1">
        <v>2</v>
      </c>
      <c r="AB66" s="1">
        <v>3</v>
      </c>
      <c r="AC66" s="158">
        <v>4</v>
      </c>
      <c r="AD66" s="158">
        <v>5</v>
      </c>
    </row>
    <row r="67" spans="1:66" ht="21" x14ac:dyDescent="0.15">
      <c r="D67" s="424" t="s">
        <v>218</v>
      </c>
      <c r="E67" s="424"/>
      <c r="F67" s="424"/>
      <c r="G67" s="424"/>
      <c r="H67" s="424"/>
      <c r="I67" s="424"/>
      <c r="J67" s="424"/>
      <c r="K67" s="424"/>
      <c r="L67" s="171"/>
      <c r="N67" s="209"/>
      <c r="O67" s="209"/>
      <c r="R67" s="98"/>
      <c r="S67" s="98"/>
      <c r="T67" s="98"/>
      <c r="U67" s="98"/>
      <c r="V67" s="98"/>
      <c r="W67" s="98"/>
    </row>
    <row r="68" spans="1:66" ht="17.25" x14ac:dyDescent="0.15">
      <c r="D68" s="89"/>
      <c r="E68" s="89"/>
      <c r="F68" s="89"/>
      <c r="G68" s="89"/>
      <c r="H68" s="89"/>
      <c r="I68" s="89"/>
      <c r="J68" s="89"/>
      <c r="K68" s="85"/>
      <c r="L68" s="85"/>
      <c r="N68" s="209"/>
      <c r="O68" s="209"/>
      <c r="R68" s="98"/>
      <c r="S68" s="98"/>
      <c r="T68" s="98"/>
      <c r="U68" s="98"/>
      <c r="V68" s="98"/>
      <c r="W68" s="98"/>
    </row>
    <row r="69" spans="1:66" ht="17.25" x14ac:dyDescent="0.15">
      <c r="D69" s="89"/>
      <c r="E69" s="89" t="s">
        <v>220</v>
      </c>
      <c r="F69" s="89"/>
      <c r="G69" s="89"/>
      <c r="H69" s="89"/>
      <c r="I69" s="89"/>
      <c r="J69" s="89"/>
      <c r="K69" s="85"/>
      <c r="L69" s="85"/>
      <c r="N69" s="209"/>
      <c r="O69" s="209"/>
      <c r="R69" s="98"/>
      <c r="S69" s="98"/>
      <c r="T69" s="98"/>
      <c r="U69" s="98"/>
      <c r="V69" s="98"/>
      <c r="W69" s="98"/>
    </row>
    <row r="70" spans="1:66" ht="17.25" x14ac:dyDescent="0.15">
      <c r="D70" s="96">
        <v>1</v>
      </c>
      <c r="E70" s="89" t="s">
        <v>212</v>
      </c>
      <c r="F70" s="89"/>
      <c r="G70" s="89"/>
      <c r="H70" s="89"/>
      <c r="I70" s="89"/>
      <c r="J70" s="89"/>
      <c r="K70" s="85"/>
      <c r="L70" s="85"/>
      <c r="N70" s="209"/>
      <c r="O70" s="209"/>
      <c r="R70" s="98"/>
      <c r="S70" s="98"/>
      <c r="T70" s="98"/>
      <c r="U70" s="98"/>
      <c r="V70" s="98"/>
      <c r="W70" s="98"/>
    </row>
    <row r="71" spans="1:66" ht="17.25" x14ac:dyDescent="0.15">
      <c r="D71" s="96">
        <v>2</v>
      </c>
      <c r="E71" s="89" t="s">
        <v>242</v>
      </c>
      <c r="F71" s="89"/>
      <c r="G71" s="89"/>
      <c r="H71" s="89"/>
      <c r="I71" s="89"/>
      <c r="J71" s="89"/>
      <c r="K71" s="85"/>
      <c r="L71" s="85"/>
      <c r="N71" s="209"/>
      <c r="O71" s="209"/>
      <c r="R71" s="98"/>
      <c r="S71" s="98"/>
      <c r="T71" s="98"/>
      <c r="U71" s="98"/>
      <c r="V71" s="98"/>
      <c r="W71" s="98"/>
    </row>
    <row r="72" spans="1:66" ht="17.25" x14ac:dyDescent="0.15">
      <c r="D72" s="96"/>
      <c r="E72" s="89" t="s">
        <v>217</v>
      </c>
      <c r="F72" s="89"/>
      <c r="G72" s="89"/>
      <c r="H72" s="89"/>
      <c r="I72" s="89"/>
      <c r="J72" s="89"/>
      <c r="K72" s="85"/>
      <c r="L72" s="85"/>
      <c r="N72" s="209"/>
      <c r="O72" s="209"/>
      <c r="R72" s="98"/>
      <c r="S72" s="98"/>
      <c r="T72" s="98"/>
      <c r="U72" s="98"/>
      <c r="V72" s="98"/>
      <c r="W72" s="98"/>
    </row>
    <row r="73" spans="1:66" ht="17.25" x14ac:dyDescent="0.15">
      <c r="D73" s="96">
        <v>3</v>
      </c>
      <c r="E73" s="89" t="s">
        <v>215</v>
      </c>
      <c r="F73" s="89"/>
      <c r="G73" s="89"/>
      <c r="H73" s="89"/>
      <c r="I73" s="89"/>
      <c r="J73" s="89"/>
      <c r="K73" s="85"/>
      <c r="L73" s="85"/>
      <c r="N73" s="209"/>
      <c r="O73" s="209"/>
      <c r="R73" s="98"/>
      <c r="S73" s="98"/>
      <c r="T73" s="98"/>
      <c r="U73" s="98"/>
      <c r="V73" s="98"/>
      <c r="W73" s="98"/>
    </row>
    <row r="74" spans="1:66" ht="17.25" x14ac:dyDescent="0.15">
      <c r="D74" s="96">
        <v>4</v>
      </c>
      <c r="E74" s="208" t="s">
        <v>216</v>
      </c>
      <c r="F74" s="89"/>
      <c r="G74" s="89"/>
      <c r="H74" s="89"/>
      <c r="I74" s="89"/>
      <c r="J74" s="89"/>
      <c r="K74" s="85"/>
      <c r="L74" s="85"/>
      <c r="N74" s="209"/>
      <c r="O74" s="209"/>
      <c r="R74" s="98"/>
      <c r="S74" s="98"/>
      <c r="T74" s="98"/>
      <c r="U74" s="98"/>
      <c r="V74" s="98"/>
      <c r="W74" s="98"/>
    </row>
    <row r="75" spans="1:66" ht="17.25" x14ac:dyDescent="0.15">
      <c r="D75" s="96">
        <v>5</v>
      </c>
      <c r="E75" s="89" t="s">
        <v>214</v>
      </c>
      <c r="F75" s="89"/>
      <c r="G75" s="89"/>
      <c r="H75" s="89"/>
      <c r="I75" s="89"/>
      <c r="J75" s="89"/>
      <c r="K75" s="85"/>
      <c r="L75" s="85"/>
      <c r="N75" s="209"/>
      <c r="O75" s="209"/>
    </row>
    <row r="76" spans="1:66" ht="17.25" x14ac:dyDescent="0.15">
      <c r="D76" s="89"/>
      <c r="E76" s="89"/>
      <c r="F76" s="89"/>
      <c r="G76" s="89"/>
      <c r="H76" s="89"/>
      <c r="I76" s="89"/>
      <c r="J76" s="89"/>
      <c r="K76" s="85"/>
      <c r="L76" s="85"/>
    </row>
    <row r="77" spans="1:66" ht="17.25" x14ac:dyDescent="0.15">
      <c r="D77" s="95" t="s">
        <v>213</v>
      </c>
      <c r="E77" s="95"/>
      <c r="F77" s="95"/>
      <c r="G77" s="95"/>
      <c r="H77" s="95"/>
      <c r="I77" s="95"/>
      <c r="J77" s="89"/>
      <c r="K77" s="85"/>
      <c r="L77" s="85"/>
    </row>
  </sheetData>
  <sheetProtection algorithmName="SHA-512" hashValue="1MDA4oAUx09H1HoHd5CvxCghIk3k/TYr2i8nc0N43iJOzYu4b2sdgyVVtVqjeL9Bht8NV9e7kjFrEKt3nfelpA==" saltValue="ZvbiKRYDbGlilE51JuXAYw==" spinCount="100000" sheet="1" selectLockedCells="1"/>
  <mergeCells count="197">
    <mergeCell ref="B26:E26"/>
    <mergeCell ref="F26:G26"/>
    <mergeCell ref="P58:P59"/>
    <mergeCell ref="D67:K67"/>
    <mergeCell ref="B61:E61"/>
    <mergeCell ref="F61:H61"/>
    <mergeCell ref="I61:K61"/>
    <mergeCell ref="L61:N61"/>
    <mergeCell ref="B62:E62"/>
    <mergeCell ref="F62:H62"/>
    <mergeCell ref="I62:K62"/>
    <mergeCell ref="L62:N62"/>
    <mergeCell ref="P62:P64"/>
    <mergeCell ref="B63:E63"/>
    <mergeCell ref="F63:H63"/>
    <mergeCell ref="I63:K63"/>
    <mergeCell ref="L63:N63"/>
    <mergeCell ref="B64:E64"/>
    <mergeCell ref="F64:H64"/>
    <mergeCell ref="I64:K64"/>
    <mergeCell ref="L64:N64"/>
    <mergeCell ref="L58:M58"/>
    <mergeCell ref="B59:E59"/>
    <mergeCell ref="F59:H59"/>
    <mergeCell ref="I59:K59"/>
    <mergeCell ref="L59:N59"/>
    <mergeCell ref="B60:E60"/>
    <mergeCell ref="F60:G60"/>
    <mergeCell ref="I60:J60"/>
    <mergeCell ref="L60:M60"/>
    <mergeCell ref="K46:K47"/>
    <mergeCell ref="L46:M46"/>
    <mergeCell ref="N46:N47"/>
    <mergeCell ref="B46:B47"/>
    <mergeCell ref="B48:B49"/>
    <mergeCell ref="B50:B51"/>
    <mergeCell ref="B52:B53"/>
    <mergeCell ref="H52:H53"/>
    <mergeCell ref="B54:B55"/>
    <mergeCell ref="H54:H55"/>
    <mergeCell ref="C52:D52"/>
    <mergeCell ref="E52:E53"/>
    <mergeCell ref="F52:G52"/>
    <mergeCell ref="I52:J52"/>
    <mergeCell ref="B58:E58"/>
    <mergeCell ref="F58:G58"/>
    <mergeCell ref="I58:J58"/>
    <mergeCell ref="B56:B57"/>
    <mergeCell ref="P47:P51"/>
    <mergeCell ref="C48:D48"/>
    <mergeCell ref="E48:E49"/>
    <mergeCell ref="F48:G48"/>
    <mergeCell ref="I48:J48"/>
    <mergeCell ref="K48:K49"/>
    <mergeCell ref="L48:M48"/>
    <mergeCell ref="N48:N49"/>
    <mergeCell ref="C50:D50"/>
    <mergeCell ref="E50:E51"/>
    <mergeCell ref="F50:G50"/>
    <mergeCell ref="I50:J50"/>
    <mergeCell ref="K50:K51"/>
    <mergeCell ref="L50:M50"/>
    <mergeCell ref="N50:N51"/>
    <mergeCell ref="H46:H47"/>
    <mergeCell ref="C46:D46"/>
    <mergeCell ref="E46:E47"/>
    <mergeCell ref="F46:G46"/>
    <mergeCell ref="I46:J46"/>
    <mergeCell ref="H48:H49"/>
    <mergeCell ref="H50:H51"/>
    <mergeCell ref="C42:D42"/>
    <mergeCell ref="E42:E43"/>
    <mergeCell ref="F42:G42"/>
    <mergeCell ref="I42:J42"/>
    <mergeCell ref="K42:K43"/>
    <mergeCell ref="L42:M42"/>
    <mergeCell ref="N42:N43"/>
    <mergeCell ref="P42:P45"/>
    <mergeCell ref="C44:D44"/>
    <mergeCell ref="E44:E45"/>
    <mergeCell ref="F44:G44"/>
    <mergeCell ref="I44:J44"/>
    <mergeCell ref="K44:K45"/>
    <mergeCell ref="L44:M44"/>
    <mergeCell ref="N44:N45"/>
    <mergeCell ref="P39:P41"/>
    <mergeCell ref="C40:E40"/>
    <mergeCell ref="F40:H40"/>
    <mergeCell ref="I40:K40"/>
    <mergeCell ref="L40:N40"/>
    <mergeCell ref="C41:E41"/>
    <mergeCell ref="F41:H41"/>
    <mergeCell ref="I41:K41"/>
    <mergeCell ref="L41:N41"/>
    <mergeCell ref="C37:E37"/>
    <mergeCell ref="F37:H37"/>
    <mergeCell ref="I37:K37"/>
    <mergeCell ref="L37:N37"/>
    <mergeCell ref="C38:E38"/>
    <mergeCell ref="F38:H38"/>
    <mergeCell ref="I38:K38"/>
    <mergeCell ref="L38:N38"/>
    <mergeCell ref="C39:E39"/>
    <mergeCell ref="F39:H39"/>
    <mergeCell ref="I39:K39"/>
    <mergeCell ref="L39:N39"/>
    <mergeCell ref="C34:E34"/>
    <mergeCell ref="F34:H34"/>
    <mergeCell ref="I34:K34"/>
    <mergeCell ref="L34:N34"/>
    <mergeCell ref="C35:E35"/>
    <mergeCell ref="F35:H35"/>
    <mergeCell ref="I35:K35"/>
    <mergeCell ref="L35:N35"/>
    <mergeCell ref="C36:E36"/>
    <mergeCell ref="F36:H36"/>
    <mergeCell ref="I36:K36"/>
    <mergeCell ref="L36:N36"/>
    <mergeCell ref="B31:E31"/>
    <mergeCell ref="F31:H31"/>
    <mergeCell ref="I31:K31"/>
    <mergeCell ref="L31:N31"/>
    <mergeCell ref="B32:E32"/>
    <mergeCell ref="F32:H32"/>
    <mergeCell ref="I32:K32"/>
    <mergeCell ref="L32:N32"/>
    <mergeCell ref="C33:E33"/>
    <mergeCell ref="F33:H33"/>
    <mergeCell ref="I33:K33"/>
    <mergeCell ref="L33:N33"/>
    <mergeCell ref="P5:P38"/>
    <mergeCell ref="B6:L6"/>
    <mergeCell ref="B7:L7"/>
    <mergeCell ref="B8:L8"/>
    <mergeCell ref="B9:L9"/>
    <mergeCell ref="B10:L10"/>
    <mergeCell ref="B12:E12"/>
    <mergeCell ref="F12:H12"/>
    <mergeCell ref="B13:E13"/>
    <mergeCell ref="F13:H13"/>
    <mergeCell ref="B14:E14"/>
    <mergeCell ref="F14:H14"/>
    <mergeCell ref="B15:E15"/>
    <mergeCell ref="F15:H15"/>
    <mergeCell ref="B16:E16"/>
    <mergeCell ref="F16:H16"/>
    <mergeCell ref="B17:E17"/>
    <mergeCell ref="F17:H17"/>
    <mergeCell ref="C18:E18"/>
    <mergeCell ref="F18:H18"/>
    <mergeCell ref="C19:E19"/>
    <mergeCell ref="F19:H19"/>
    <mergeCell ref="I30:K30"/>
    <mergeCell ref="L30:N30"/>
    <mergeCell ref="A2:O2"/>
    <mergeCell ref="A3:O3"/>
    <mergeCell ref="B33:B35"/>
    <mergeCell ref="B36:B38"/>
    <mergeCell ref="B42:B43"/>
    <mergeCell ref="H42:H43"/>
    <mergeCell ref="B39:B41"/>
    <mergeCell ref="B44:B45"/>
    <mergeCell ref="H44:H45"/>
    <mergeCell ref="B5:L5"/>
    <mergeCell ref="C20:E20"/>
    <mergeCell ref="F20:H20"/>
    <mergeCell ref="C21:E21"/>
    <mergeCell ref="F21:H21"/>
    <mergeCell ref="F22:G22"/>
    <mergeCell ref="F23:G23"/>
    <mergeCell ref="F24:G24"/>
    <mergeCell ref="F25:G25"/>
    <mergeCell ref="B22:C23"/>
    <mergeCell ref="B24:C25"/>
    <mergeCell ref="B18:B21"/>
    <mergeCell ref="B28:M28"/>
    <mergeCell ref="B30:E30"/>
    <mergeCell ref="F30:H30"/>
    <mergeCell ref="C56:D56"/>
    <mergeCell ref="E56:E57"/>
    <mergeCell ref="F56:G56"/>
    <mergeCell ref="I56:J56"/>
    <mergeCell ref="H56:H57"/>
    <mergeCell ref="K52:K53"/>
    <mergeCell ref="L52:M52"/>
    <mergeCell ref="N52:N53"/>
    <mergeCell ref="P52:P57"/>
    <mergeCell ref="C54:D54"/>
    <mergeCell ref="E54:E55"/>
    <mergeCell ref="F54:G54"/>
    <mergeCell ref="I54:J54"/>
    <mergeCell ref="K54:K55"/>
    <mergeCell ref="L54:M54"/>
    <mergeCell ref="N54:N55"/>
    <mergeCell ref="K56:K57"/>
    <mergeCell ref="L56:M56"/>
    <mergeCell ref="N56:N57"/>
  </mergeCells>
  <phoneticPr fontId="28"/>
  <dataValidations count="14">
    <dataValidation allowBlank="1" showInputMessage="1" showErrorMessage="1" sqref="F27:H27" xr:uid="{77880614-50D5-4316-A019-EAB5053691DE}"/>
    <dataValidation type="list" allowBlank="1" showInputMessage="1" showErrorMessage="1" sqref="I57 L57 L55 L53 L51 L49 L47 L45 L43 I43 I45 I47 I49 I51 I53 I55 F57 F43 F45 F47 F49 F51 F53 F55" xr:uid="{5856D01A-85E8-417E-A436-197AD12CA7BE}">
      <formula1>$Z$43:$BG$43</formula1>
    </dataValidation>
    <dataValidation type="list" allowBlank="1" showInputMessage="1" showErrorMessage="1" sqref="F32:N32" xr:uid="{F62A2B16-44EF-4B6D-B899-1850C86A2A89}">
      <formula1>$Z$32:$AE$32</formula1>
    </dataValidation>
    <dataValidation type="list" allowBlank="1" showInputMessage="1" showErrorMessage="1" sqref="F31:N31" xr:uid="{0F077CED-D6D7-40FC-8FD6-E0FB1701F9C6}">
      <formula1>$Z$31:$AM$31</formula1>
    </dataValidation>
    <dataValidation type="list" allowBlank="1" showInputMessage="1" showErrorMessage="1" sqref="F13:H13" xr:uid="{0F912D42-AC63-4CC2-8C0E-7417D7AB4D4D}">
      <formula1>$Z$13:$AE$13</formula1>
    </dataValidation>
    <dataValidation type="list" allowBlank="1" showInputMessage="1" showErrorMessage="1" sqref="F12:H12" xr:uid="{EBCC4ED7-FEC4-4295-940C-D48254DA6D85}">
      <formula1>$Z$12:$AD$12</formula1>
    </dataValidation>
    <dataValidation type="list" allowBlank="1" showInputMessage="1" showErrorMessage="1" sqref="M49 J49 J53 J55 J47 J45 J57 J51 J43 M53 M55 M47 M45 M57 M51 M43 G49 G53 G55 G47 G45 G57 G51 G43" xr:uid="{66BE11AC-6347-4EB7-B997-301EFCC9870C}">
      <formula1>$Y$43:$BH$43</formula1>
    </dataValidation>
    <dataValidation type="list" allowBlank="1" showInputMessage="1" showErrorMessage="1" sqref="F59:N59" xr:uid="{77D71878-7D18-4FDA-8103-BF057EE7D627}">
      <formula1>$X$61:$AT$61</formula1>
    </dataValidation>
    <dataValidation type="list" allowBlank="1" showInputMessage="1" showErrorMessage="1" errorTitle="もう一度！" error="○か×を選択してください" sqref="K60 N60 H60" xr:uid="{3D59D620-7D12-4B22-8F76-F0A6C8009E8D}">
      <formula1>$AE$64:$AG$64</formula1>
    </dataValidation>
    <dataValidation type="list" allowBlank="1" showInputMessage="1" showErrorMessage="1" sqref="F63:N64" xr:uid="{6A5CF4B3-8A94-401B-B579-83AA0B5F9D04}">
      <formula1>$Z$64:$AA$64</formula1>
    </dataValidation>
    <dataValidation type="list" allowBlank="1" showInputMessage="1" showErrorMessage="1" sqref="F62:N62" xr:uid="{7CD95066-F8EE-4F92-9CA3-D17E14868D50}">
      <formula1>$Z$62:$AV$62</formula1>
    </dataValidation>
    <dataValidation type="list" allowBlank="1" showInputMessage="1" showErrorMessage="1" errorTitle="もう一度！" error="○か×を選択してください" sqref="N52 K56 K54 K52 K50 K48 K46 K42 K44 N50 N48 N46 N44 H44 N42 H46 N54 N56 H42 H56 H54 H52 H50 H48" xr:uid="{B4E4AB4E-8655-40E1-8FF8-3506C6CB1CAC}">
      <formula1>$AC$64:$AD$64</formula1>
    </dataValidation>
    <dataValidation type="list" allowBlank="1" showInputMessage="1" showErrorMessage="1" errorTitle="もう一度！" error="○か×を選択してください" sqref="H58 K58 N58" xr:uid="{843743F4-3C4B-4B7A-8D14-1CBC124092D0}">
      <formula1>$AB$64:$AD$64</formula1>
    </dataValidation>
    <dataValidation type="list" allowBlank="1" showInputMessage="1" showErrorMessage="1" sqref="F61:N61" xr:uid="{BB5854C9-4DD5-40BE-B68C-236650EFF603}">
      <formula1>$Z$66:$AD$66</formula1>
    </dataValidation>
  </dataValidations>
  <pageMargins left="0.59020397231334776" right="0.59020397231334776" top="0.59020397231334776" bottom="0.59020397231334776" header="0.51174154431801144" footer="0.51174154431801144"/>
  <pageSetup paperSize="9" scale="47" orientation="portrait" r:id="rId1"/>
  <headerFooter alignWithMargins="0"/>
  <rowBreaks count="1" manualBreakCount="1">
    <brk id="64" max="15"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39"/>
  <sheetViews>
    <sheetView showGridLines="0" view="pageBreakPreview" topLeftCell="A10" zoomScaleSheetLayoutView="100" workbookViewId="0">
      <selection activeCell="U1" sqref="U1"/>
    </sheetView>
  </sheetViews>
  <sheetFormatPr defaultColWidth="8" defaultRowHeight="12" x14ac:dyDescent="0.15"/>
  <cols>
    <col min="1" max="1" width="5.625" style="12" customWidth="1"/>
    <col min="2" max="2" width="6.625" style="12" customWidth="1"/>
    <col min="3" max="4" width="9.5" style="12" customWidth="1"/>
    <col min="5" max="5" width="3.5" style="12" customWidth="1"/>
    <col min="6" max="6" width="5" style="12" customWidth="1"/>
    <col min="7" max="7" width="4.5" style="12" customWidth="1"/>
    <col min="8" max="8" width="9.5" style="12" customWidth="1"/>
    <col min="9" max="9" width="3.5" style="12" customWidth="1"/>
    <col min="10" max="10" width="5.625" style="12" customWidth="1"/>
    <col min="11" max="11" width="3.875" style="12" customWidth="1"/>
    <col min="12" max="12" width="9.5" style="12" customWidth="1"/>
    <col min="13" max="13" width="3.5" style="12" customWidth="1"/>
    <col min="14" max="14" width="5.625" style="12" customWidth="1"/>
    <col min="15" max="15" width="3.875" style="12" customWidth="1"/>
    <col min="16" max="17" width="3.5" style="12" customWidth="1"/>
    <col min="18" max="18" width="2.5" style="12" customWidth="1"/>
    <col min="19" max="19" width="3.5" style="12" customWidth="1"/>
    <col min="20" max="21" width="2.5" style="12" customWidth="1"/>
    <col min="22" max="22" width="8" style="12"/>
    <col min="23" max="23" width="8" style="101"/>
    <col min="24" max="16384" width="8" style="12"/>
  </cols>
  <sheetData>
    <row r="1" spans="1:24" ht="42" customHeight="1" x14ac:dyDescent="0.15">
      <c r="A1" s="16"/>
      <c r="B1" s="592" t="str">
        <f>データシート!A1&amp;"参加申込書"</f>
        <v>令和７年度　第60回茨城県アンサンブルコンテスト県西地区大会参加申込書</v>
      </c>
      <c r="C1" s="592"/>
      <c r="D1" s="592"/>
      <c r="E1" s="592"/>
      <c r="F1" s="592"/>
      <c r="G1" s="592"/>
      <c r="H1" s="592"/>
      <c r="I1" s="592"/>
      <c r="J1" s="592"/>
      <c r="K1" s="592"/>
      <c r="L1" s="592"/>
      <c r="M1" s="592"/>
      <c r="N1" s="592"/>
      <c r="O1" s="592"/>
      <c r="P1" s="592"/>
      <c r="Q1" s="17"/>
      <c r="R1" s="17"/>
      <c r="S1" s="17"/>
      <c r="T1" s="17"/>
      <c r="U1" s="18"/>
    </row>
    <row r="2" spans="1:24" ht="7.5" customHeight="1" thickBot="1" x14ac:dyDescent="0.2">
      <c r="A2" s="16"/>
      <c r="B2" s="16"/>
      <c r="C2" s="16"/>
      <c r="D2" s="16"/>
      <c r="E2" s="16"/>
      <c r="F2" s="16"/>
      <c r="G2" s="16"/>
      <c r="H2" s="16"/>
      <c r="I2" s="16"/>
      <c r="J2" s="16"/>
      <c r="K2" s="16"/>
      <c r="L2" s="16"/>
      <c r="M2" s="16"/>
      <c r="N2" s="16"/>
      <c r="O2" s="16"/>
      <c r="P2" s="16"/>
      <c r="Q2" s="16"/>
      <c r="R2" s="16"/>
      <c r="S2" s="16"/>
      <c r="T2" s="16"/>
      <c r="U2" s="13"/>
    </row>
    <row r="3" spans="1:24" ht="35.25" customHeight="1" x14ac:dyDescent="0.15">
      <c r="A3" s="593" t="s">
        <v>332</v>
      </c>
      <c r="B3" s="594"/>
      <c r="C3" s="595" t="str">
        <f>データシート!C3</f>
        <v>県西</v>
      </c>
      <c r="D3" s="596"/>
      <c r="E3" s="597" t="s">
        <v>323</v>
      </c>
      <c r="F3" s="598"/>
      <c r="G3" s="599"/>
      <c r="H3" s="600" t="s">
        <v>130</v>
      </c>
      <c r="I3" s="601"/>
      <c r="J3" s="601"/>
      <c r="K3" s="594"/>
      <c r="L3" s="602">
        <f>データシート!B3</f>
        <v>0</v>
      </c>
      <c r="M3" s="603"/>
      <c r="N3" s="603"/>
      <c r="O3" s="135" t="s">
        <v>73</v>
      </c>
      <c r="P3" s="135"/>
      <c r="Q3" s="135"/>
      <c r="R3" s="135"/>
      <c r="S3" s="136"/>
      <c r="T3" s="58"/>
      <c r="U3" s="19"/>
    </row>
    <row r="4" spans="1:24" ht="2.25" customHeight="1" x14ac:dyDescent="0.15">
      <c r="A4" s="524"/>
      <c r="B4" s="525"/>
      <c r="C4" s="525"/>
      <c r="D4" s="525"/>
      <c r="E4" s="525"/>
      <c r="F4" s="525"/>
      <c r="G4" s="525"/>
      <c r="H4" s="525"/>
      <c r="I4" s="525"/>
      <c r="J4" s="525"/>
      <c r="K4" s="525"/>
      <c r="L4" s="525"/>
      <c r="M4" s="525"/>
      <c r="N4" s="525"/>
      <c r="O4" s="525"/>
      <c r="P4" s="525"/>
      <c r="Q4" s="525"/>
      <c r="R4" s="525"/>
      <c r="S4" s="42"/>
      <c r="T4" s="59"/>
      <c r="U4" s="20"/>
    </row>
    <row r="5" spans="1:24" ht="20.100000000000001" customHeight="1" x14ac:dyDescent="0.15">
      <c r="A5" s="563" t="s">
        <v>5</v>
      </c>
      <c r="B5" s="564"/>
      <c r="C5" s="626">
        <f>データシート!$E$3</f>
        <v>0</v>
      </c>
      <c r="D5" s="627"/>
      <c r="E5" s="627"/>
      <c r="F5" s="627"/>
      <c r="G5" s="628"/>
      <c r="H5" s="629" t="s">
        <v>74</v>
      </c>
      <c r="I5" s="630"/>
      <c r="J5" s="630"/>
      <c r="K5" s="631"/>
      <c r="L5" s="632" t="s">
        <v>67</v>
      </c>
      <c r="M5" s="631"/>
      <c r="N5" s="633" t="s">
        <v>315</v>
      </c>
      <c r="O5" s="634"/>
      <c r="P5" s="634"/>
      <c r="Q5" s="634"/>
      <c r="R5" s="634"/>
      <c r="S5" s="635"/>
      <c r="T5" s="60"/>
      <c r="U5" s="23"/>
    </row>
    <row r="6" spans="1:24" ht="45" customHeight="1" x14ac:dyDescent="0.15">
      <c r="A6" s="565"/>
      <c r="B6" s="566"/>
      <c r="C6" s="618">
        <f>データシート!D3</f>
        <v>0</v>
      </c>
      <c r="D6" s="619"/>
      <c r="E6" s="619"/>
      <c r="F6" s="619"/>
      <c r="G6" s="99" t="s">
        <v>75</v>
      </c>
      <c r="H6" s="620">
        <f>データシート!G3</f>
        <v>0</v>
      </c>
      <c r="I6" s="621"/>
      <c r="J6" s="622">
        <f>データシート!H3</f>
        <v>0</v>
      </c>
      <c r="K6" s="623"/>
      <c r="L6" s="624">
        <f>データシート!I3</f>
        <v>0</v>
      </c>
      <c r="M6" s="625"/>
      <c r="N6" s="612">
        <f>データシート!K3</f>
        <v>0</v>
      </c>
      <c r="O6" s="613"/>
      <c r="P6" s="613"/>
      <c r="Q6" s="613"/>
      <c r="R6" s="613"/>
      <c r="S6" s="614"/>
      <c r="T6" s="59"/>
      <c r="U6" s="20"/>
    </row>
    <row r="7" spans="1:24" ht="20.100000000000001" customHeight="1" x14ac:dyDescent="0.15">
      <c r="A7" s="21"/>
      <c r="B7" s="22"/>
      <c r="C7" s="615">
        <f>IF(データシート!M3="","",データシート!M3)</f>
        <v>0</v>
      </c>
      <c r="D7" s="616"/>
      <c r="E7" s="616"/>
      <c r="F7" s="616"/>
      <c r="G7" s="616"/>
      <c r="H7" s="616"/>
      <c r="I7" s="616"/>
      <c r="J7" s="616"/>
      <c r="K7" s="616"/>
      <c r="L7" s="616"/>
      <c r="M7" s="616"/>
      <c r="N7" s="616"/>
      <c r="O7" s="616"/>
      <c r="P7" s="616"/>
      <c r="Q7" s="616"/>
      <c r="R7" s="616"/>
      <c r="S7" s="617"/>
      <c r="T7" s="61"/>
      <c r="U7" s="24"/>
    </row>
    <row r="8" spans="1:24" ht="45" customHeight="1" x14ac:dyDescent="0.15">
      <c r="A8" s="604" t="s">
        <v>76</v>
      </c>
      <c r="B8" s="605"/>
      <c r="C8" s="606">
        <f>IF(データシート!L3="","",データシート!L3)</f>
        <v>0</v>
      </c>
      <c r="D8" s="607"/>
      <c r="E8" s="607"/>
      <c r="F8" s="607"/>
      <c r="G8" s="607"/>
      <c r="H8" s="607"/>
      <c r="I8" s="607"/>
      <c r="J8" s="607"/>
      <c r="K8" s="607"/>
      <c r="L8" s="607"/>
      <c r="M8" s="607"/>
      <c r="N8" s="607"/>
      <c r="O8" s="607"/>
      <c r="P8" s="607"/>
      <c r="Q8" s="607"/>
      <c r="R8" s="607"/>
      <c r="S8" s="608"/>
      <c r="T8" s="82"/>
      <c r="U8" s="25"/>
    </row>
    <row r="9" spans="1:24" ht="20.100000000000001" customHeight="1" x14ac:dyDescent="0.15">
      <c r="A9" s="26"/>
      <c r="B9" s="27"/>
      <c r="C9" s="609">
        <f>IF(データシート!N3="","",データシート!N3)</f>
        <v>0</v>
      </c>
      <c r="D9" s="610"/>
      <c r="E9" s="610"/>
      <c r="F9" s="610"/>
      <c r="G9" s="610"/>
      <c r="H9" s="610"/>
      <c r="I9" s="610"/>
      <c r="J9" s="610"/>
      <c r="K9" s="610"/>
      <c r="L9" s="610"/>
      <c r="M9" s="610"/>
      <c r="N9" s="610"/>
      <c r="O9" s="610"/>
      <c r="P9" s="610"/>
      <c r="Q9" s="610"/>
      <c r="R9" s="610"/>
      <c r="S9" s="611"/>
      <c r="T9" s="62"/>
      <c r="U9" s="28"/>
    </row>
    <row r="10" spans="1:24" ht="20.100000000000001" customHeight="1" x14ac:dyDescent="0.15">
      <c r="A10" s="563" t="s">
        <v>41</v>
      </c>
      <c r="B10" s="564"/>
      <c r="C10" s="567">
        <f>IF(データシート!$P$3="","",データシート!$P$3)</f>
        <v>0</v>
      </c>
      <c r="D10" s="568"/>
      <c r="E10" s="568"/>
      <c r="F10" s="568"/>
      <c r="G10" s="568"/>
      <c r="H10" s="568"/>
      <c r="I10" s="569"/>
      <c r="J10" s="570">
        <f>IF(データシート!$Q$3="","",データシート!$Q$3)</f>
        <v>0</v>
      </c>
      <c r="K10" s="570"/>
      <c r="L10" s="570"/>
      <c r="M10" s="570"/>
      <c r="N10" s="570"/>
      <c r="O10" s="570"/>
      <c r="P10" s="570"/>
      <c r="Q10" s="570"/>
      <c r="R10" s="570"/>
      <c r="S10" s="571"/>
      <c r="T10" s="62"/>
      <c r="U10" s="28"/>
    </row>
    <row r="11" spans="1:24" ht="24.95" customHeight="1" x14ac:dyDescent="0.15">
      <c r="A11" s="565"/>
      <c r="B11" s="566"/>
      <c r="C11" s="574">
        <f>データシート!$O$3</f>
        <v>0</v>
      </c>
      <c r="D11" s="575"/>
      <c r="E11" s="575"/>
      <c r="F11" s="575"/>
      <c r="G11" s="575"/>
      <c r="H11" s="575"/>
      <c r="I11" s="576"/>
      <c r="J11" s="572"/>
      <c r="K11" s="572"/>
      <c r="L11" s="572"/>
      <c r="M11" s="572"/>
      <c r="N11" s="572"/>
      <c r="O11" s="572"/>
      <c r="P11" s="572"/>
      <c r="Q11" s="572"/>
      <c r="R11" s="572"/>
      <c r="S11" s="573"/>
      <c r="T11" s="62"/>
      <c r="U11" s="28"/>
    </row>
    <row r="12" spans="1:24" ht="20.100000000000001" customHeight="1" x14ac:dyDescent="0.15">
      <c r="A12" s="563" t="s">
        <v>42</v>
      </c>
      <c r="B12" s="564"/>
      <c r="C12" s="584">
        <f>IF(データシート!$S$3="","",データシート!$S$3)</f>
        <v>0</v>
      </c>
      <c r="D12" s="585"/>
      <c r="E12" s="585"/>
      <c r="F12" s="585"/>
      <c r="G12" s="585"/>
      <c r="H12" s="585"/>
      <c r="I12" s="586"/>
      <c r="J12" s="570">
        <f>IF(データシート!$T$3="","",データシート!$T$3)</f>
        <v>0</v>
      </c>
      <c r="K12" s="570"/>
      <c r="L12" s="570"/>
      <c r="M12" s="570"/>
      <c r="N12" s="570"/>
      <c r="O12" s="570"/>
      <c r="P12" s="570"/>
      <c r="Q12" s="570"/>
      <c r="R12" s="570"/>
      <c r="S12" s="571"/>
      <c r="T12" s="62"/>
      <c r="U12" s="28"/>
    </row>
    <row r="13" spans="1:24" ht="24.95" customHeight="1" x14ac:dyDescent="0.15">
      <c r="A13" s="565"/>
      <c r="B13" s="566"/>
      <c r="C13" s="587">
        <f>IF(データシート!$R$3="","",データシート!$R$3)</f>
        <v>0</v>
      </c>
      <c r="D13" s="588"/>
      <c r="E13" s="588"/>
      <c r="F13" s="588"/>
      <c r="G13" s="588"/>
      <c r="H13" s="588"/>
      <c r="I13" s="589"/>
      <c r="J13" s="572"/>
      <c r="K13" s="572"/>
      <c r="L13" s="572"/>
      <c r="M13" s="572"/>
      <c r="N13" s="572"/>
      <c r="O13" s="572"/>
      <c r="P13" s="572"/>
      <c r="Q13" s="572"/>
      <c r="R13" s="572"/>
      <c r="S13" s="573"/>
      <c r="T13" s="62"/>
      <c r="U13" s="28"/>
    </row>
    <row r="14" spans="1:24" ht="15" customHeight="1" x14ac:dyDescent="0.15">
      <c r="A14" s="578" t="s">
        <v>326</v>
      </c>
      <c r="B14" s="579"/>
      <c r="C14" s="518">
        <f>IF(データシート!W3="","",データシート!W3)</f>
        <v>0</v>
      </c>
      <c r="D14" s="197">
        <f>IF(データシート!U3="","",データシート!U3)</f>
        <v>0</v>
      </c>
      <c r="E14" s="516">
        <f>IF(データシート!X3="","",データシート!X3)</f>
        <v>0</v>
      </c>
      <c r="F14" s="518">
        <f>IF(データシート!AA3="","",データシート!AA3)</f>
        <v>0</v>
      </c>
      <c r="G14" s="519"/>
      <c r="H14" s="197">
        <f>IF(データシート!Y3="","",データシート!Y3)</f>
        <v>0</v>
      </c>
      <c r="I14" s="516">
        <f>IF(データシート!AB3="","",データシート!AB3)</f>
        <v>0</v>
      </c>
      <c r="J14" s="518">
        <f>IF(データシート!AE3="","",データシート!AE3)</f>
        <v>0</v>
      </c>
      <c r="K14" s="519"/>
      <c r="L14" s="197">
        <f>IF(データシート!AC3="","",データシート!AC3)</f>
        <v>0</v>
      </c>
      <c r="M14" s="516">
        <f>IF(データシート!AF3="","",データシート!AF3)</f>
        <v>0</v>
      </c>
      <c r="N14" s="518" t="str">
        <f>IF(データシート!AI3="","",データシート!AI3)</f>
        <v/>
      </c>
      <c r="O14" s="519"/>
      <c r="P14" s="515" t="str">
        <f>IF(データシート!AG3="","",データシート!AG3)</f>
        <v/>
      </c>
      <c r="Q14" s="515"/>
      <c r="R14" s="515"/>
      <c r="S14" s="590" t="str">
        <f>データシート!AJ3</f>
        <v/>
      </c>
      <c r="T14" s="63"/>
      <c r="U14" s="29"/>
    </row>
    <row r="15" spans="1:24" ht="15" customHeight="1" x14ac:dyDescent="0.15">
      <c r="A15" s="580"/>
      <c r="B15" s="581"/>
      <c r="C15" s="520"/>
      <c r="D15" s="198">
        <f>IF(データシート!V3="","",データシート!V3)</f>
        <v>0</v>
      </c>
      <c r="E15" s="517"/>
      <c r="F15" s="520"/>
      <c r="G15" s="521"/>
      <c r="H15" s="198">
        <f>IF(データシート!Z3="","",データシート!Z3)</f>
        <v>0</v>
      </c>
      <c r="I15" s="517"/>
      <c r="J15" s="520"/>
      <c r="K15" s="521"/>
      <c r="L15" s="198">
        <f>IF(データシート!AD3="","",データシート!AD3)</f>
        <v>0</v>
      </c>
      <c r="M15" s="517"/>
      <c r="N15" s="520"/>
      <c r="O15" s="521"/>
      <c r="P15" s="577" t="str">
        <f>IF(データシート!AH3="","",データシート!AH3)</f>
        <v/>
      </c>
      <c r="Q15" s="577"/>
      <c r="R15" s="577"/>
      <c r="S15" s="591"/>
      <c r="T15" s="63"/>
      <c r="U15" s="29"/>
    </row>
    <row r="16" spans="1:24" ht="15" customHeight="1" x14ac:dyDescent="0.15">
      <c r="A16" s="580"/>
      <c r="B16" s="581"/>
      <c r="C16" s="518" t="str">
        <f>IF(データシート!AM3="","",データシート!AM3)</f>
        <v/>
      </c>
      <c r="D16" s="197" t="str">
        <f>IF(データシート!AK3="","",データシート!AK3)</f>
        <v/>
      </c>
      <c r="E16" s="516" t="str">
        <f>IF(データシート!AN3="","",データシート!AN3)</f>
        <v/>
      </c>
      <c r="F16" s="518" t="str">
        <f>IF(データシート!AQ3="","",データシート!AQ3)</f>
        <v/>
      </c>
      <c r="G16" s="519"/>
      <c r="H16" s="197" t="str">
        <f>IF(データシート!AO3="","",データシート!AO3)</f>
        <v/>
      </c>
      <c r="I16" s="516" t="str">
        <f>IF(データシート!AR3="","",データシート!AR3)</f>
        <v/>
      </c>
      <c r="J16" s="518" t="str">
        <f>IF(データシート!AU3="","",データシート!AU3)</f>
        <v/>
      </c>
      <c r="K16" s="519"/>
      <c r="L16" s="197" t="str">
        <f>IF(データシート!AS3="","",データシート!AS3)</f>
        <v/>
      </c>
      <c r="M16" s="516" t="str">
        <f>IF(データシート!AV3="","",データシート!AV3)</f>
        <v/>
      </c>
      <c r="N16" s="518" t="str">
        <f>IF(データシート!AY3="","",データシート!AY3)</f>
        <v/>
      </c>
      <c r="O16" s="519"/>
      <c r="P16" s="515" t="str">
        <f>IF(データシート!AW3="","",データシート!AW3)</f>
        <v/>
      </c>
      <c r="Q16" s="515"/>
      <c r="R16" s="515"/>
      <c r="S16" s="590" t="str">
        <f>IF(データシート!AZ3="","",データシート!AZ3)</f>
        <v/>
      </c>
      <c r="T16" s="63"/>
      <c r="U16" s="29"/>
      <c r="W16" s="164">
        <v>1</v>
      </c>
      <c r="X16" s="93" t="s">
        <v>212</v>
      </c>
    </row>
    <row r="17" spans="1:36" ht="15" customHeight="1" x14ac:dyDescent="0.15">
      <c r="A17" s="582"/>
      <c r="B17" s="583"/>
      <c r="C17" s="520"/>
      <c r="D17" s="198" t="str">
        <f>IF(データシート!AL3="","",データシート!AL3)</f>
        <v/>
      </c>
      <c r="E17" s="517"/>
      <c r="F17" s="520"/>
      <c r="G17" s="521"/>
      <c r="H17" s="198" t="str">
        <f>IF(データシート!AP3="","",データシート!AP3)</f>
        <v/>
      </c>
      <c r="I17" s="517"/>
      <c r="J17" s="520"/>
      <c r="K17" s="521"/>
      <c r="L17" s="198" t="str">
        <f>IF(データシート!AT3="","",データシート!AT3)</f>
        <v/>
      </c>
      <c r="M17" s="517"/>
      <c r="N17" s="520"/>
      <c r="O17" s="521"/>
      <c r="P17" s="577" t="str">
        <f>IF(データシート!AX3="","",データシート!AX3)</f>
        <v/>
      </c>
      <c r="Q17" s="577"/>
      <c r="R17" s="577"/>
      <c r="S17" s="591"/>
      <c r="T17" s="63"/>
      <c r="U17" s="29"/>
      <c r="W17" s="164"/>
      <c r="X17" s="93"/>
    </row>
    <row r="18" spans="1:36" ht="30" customHeight="1" x14ac:dyDescent="0.15">
      <c r="A18" s="529" t="s">
        <v>182</v>
      </c>
      <c r="B18" s="530"/>
      <c r="C18" s="533" t="str">
        <f>IF(データシート!BA3="","",データシート!BA3)</f>
        <v/>
      </c>
      <c r="D18" s="534"/>
      <c r="E18" s="534"/>
      <c r="F18" s="534"/>
      <c r="G18" s="534"/>
      <c r="H18" s="535"/>
      <c r="I18" s="539">
        <f>IF(データシート!BB3="","",データシート!BB3)</f>
        <v>0</v>
      </c>
      <c r="J18" s="637" t="s">
        <v>178</v>
      </c>
      <c r="K18" s="637"/>
      <c r="L18" s="637"/>
      <c r="M18" s="638" t="str">
        <f>IF(データシート!BC3=0,"",データシート!BC3)</f>
        <v/>
      </c>
      <c r="N18" s="639"/>
      <c r="O18" s="639"/>
      <c r="P18" s="639"/>
      <c r="Q18" s="640" t="s">
        <v>180</v>
      </c>
      <c r="R18" s="640"/>
      <c r="S18" s="641"/>
      <c r="T18" s="63"/>
      <c r="U18" s="29"/>
      <c r="W18" s="164">
        <v>2</v>
      </c>
      <c r="X18" s="93" t="s">
        <v>247</v>
      </c>
      <c r="Y18" s="93"/>
      <c r="Z18" s="93"/>
      <c r="AA18" s="93"/>
      <c r="AB18" s="93"/>
      <c r="AC18" s="94"/>
      <c r="AD18" s="94"/>
      <c r="AE18" s="94"/>
      <c r="AF18" s="94"/>
      <c r="AG18" s="94"/>
      <c r="AH18" s="94"/>
      <c r="AI18" s="94"/>
      <c r="AJ18" s="94"/>
    </row>
    <row r="19" spans="1:36" ht="30" customHeight="1" x14ac:dyDescent="0.15">
      <c r="A19" s="531"/>
      <c r="B19" s="532"/>
      <c r="C19" s="536"/>
      <c r="D19" s="537"/>
      <c r="E19" s="537"/>
      <c r="F19" s="537"/>
      <c r="G19" s="537"/>
      <c r="H19" s="538"/>
      <c r="I19" s="540"/>
      <c r="J19" s="642"/>
      <c r="K19" s="643"/>
      <c r="L19" s="644"/>
      <c r="M19" s="638"/>
      <c r="N19" s="639"/>
      <c r="O19" s="639"/>
      <c r="P19" s="639"/>
      <c r="Q19" s="640"/>
      <c r="R19" s="640"/>
      <c r="S19" s="641"/>
      <c r="T19" s="63"/>
      <c r="U19" s="29"/>
      <c r="W19" s="164">
        <v>3</v>
      </c>
      <c r="X19" s="93" t="s">
        <v>215</v>
      </c>
      <c r="Y19" s="93"/>
      <c r="Z19" s="93"/>
      <c r="AA19" s="93"/>
      <c r="AB19" s="93"/>
      <c r="AC19" s="94"/>
      <c r="AD19" s="94"/>
      <c r="AE19" s="94"/>
      <c r="AF19" s="94"/>
      <c r="AG19" s="94"/>
      <c r="AH19" s="94"/>
      <c r="AI19" s="94"/>
      <c r="AJ19" s="94"/>
    </row>
    <row r="20" spans="1:36" ht="30" customHeight="1" x14ac:dyDescent="0.15">
      <c r="A20" s="550" t="s">
        <v>170</v>
      </c>
      <c r="B20" s="551"/>
      <c r="C20" s="100" t="str">
        <f>IF(データシート!BE3=0,"",データシート!BE3)</f>
        <v/>
      </c>
      <c r="D20" s="645" t="str">
        <f>IF(データシート!BD3=0,"",データシート!BD3)</f>
        <v/>
      </c>
      <c r="E20" s="648"/>
      <c r="F20" s="648"/>
      <c r="G20" s="648"/>
      <c r="H20" s="648"/>
      <c r="I20" s="648"/>
      <c r="J20" s="650"/>
      <c r="K20" s="645" t="s">
        <v>231</v>
      </c>
      <c r="L20" s="646"/>
      <c r="M20" s="647">
        <f>データシート!J3</f>
        <v>0</v>
      </c>
      <c r="N20" s="648"/>
      <c r="O20" s="648"/>
      <c r="P20" s="648"/>
      <c r="Q20" s="648"/>
      <c r="R20" s="648"/>
      <c r="S20" s="649"/>
      <c r="T20" s="63"/>
      <c r="U20" s="29"/>
      <c r="W20" s="164">
        <v>4</v>
      </c>
      <c r="X20" s="93" t="s">
        <v>216</v>
      </c>
      <c r="Y20" s="93"/>
      <c r="Z20" s="93"/>
      <c r="AA20" s="93"/>
      <c r="AB20" s="93"/>
      <c r="AC20" s="94"/>
      <c r="AD20" s="94"/>
      <c r="AE20" s="94"/>
      <c r="AF20" s="94"/>
      <c r="AG20" s="94"/>
      <c r="AH20" s="94"/>
      <c r="AI20" s="94"/>
      <c r="AJ20" s="94"/>
    </row>
    <row r="21" spans="1:36" ht="30" customHeight="1" x14ac:dyDescent="0.15">
      <c r="A21" s="552" t="s">
        <v>221</v>
      </c>
      <c r="B21" s="553"/>
      <c r="C21" s="100" t="str">
        <f>IF(データシート!BF3=0,"",データシート!BF3)</f>
        <v/>
      </c>
      <c r="D21" s="560" t="e">
        <f>VLOOKUP(C21,$W$16:$X$21,2,FALSE)</f>
        <v>#N/A</v>
      </c>
      <c r="E21" s="561"/>
      <c r="F21" s="561"/>
      <c r="G21" s="561"/>
      <c r="H21" s="561"/>
      <c r="I21" s="561"/>
      <c r="J21" s="561"/>
      <c r="K21" s="561"/>
      <c r="L21" s="561"/>
      <c r="M21" s="561"/>
      <c r="N21" s="561"/>
      <c r="O21" s="561"/>
      <c r="P21" s="561"/>
      <c r="Q21" s="561"/>
      <c r="R21" s="561"/>
      <c r="S21" s="562"/>
      <c r="T21" s="63"/>
      <c r="U21" s="29"/>
      <c r="W21" s="164">
        <v>5</v>
      </c>
      <c r="X21" s="93" t="s">
        <v>214</v>
      </c>
      <c r="Y21" s="93"/>
      <c r="Z21" s="93"/>
      <c r="AA21" s="93"/>
      <c r="AB21" s="93"/>
      <c r="AC21" s="94"/>
      <c r="AD21" s="94"/>
      <c r="AE21" s="94"/>
      <c r="AF21" s="94"/>
      <c r="AG21" s="94"/>
      <c r="AH21" s="94"/>
      <c r="AI21" s="94"/>
      <c r="AJ21" s="94"/>
    </row>
    <row r="22" spans="1:36" ht="2.25" customHeight="1" x14ac:dyDescent="0.15">
      <c r="A22" s="81"/>
      <c r="B22" s="74"/>
      <c r="C22" s="74"/>
      <c r="D22" s="74"/>
      <c r="E22" s="74"/>
      <c r="F22" s="74"/>
      <c r="G22" s="74"/>
      <c r="H22" s="74"/>
      <c r="I22" s="74"/>
      <c r="J22" s="74"/>
      <c r="K22" s="74"/>
      <c r="L22" s="74"/>
      <c r="M22" s="74"/>
      <c r="N22" s="74"/>
      <c r="O22" s="74"/>
      <c r="P22" s="74"/>
      <c r="Q22" s="74"/>
      <c r="R22" s="74"/>
      <c r="S22" s="42"/>
      <c r="T22" s="59"/>
      <c r="U22" s="20"/>
    </row>
    <row r="23" spans="1:36" ht="20.100000000000001" customHeight="1" x14ac:dyDescent="0.15">
      <c r="A23" s="554" t="s">
        <v>86</v>
      </c>
      <c r="B23" s="556" t="s">
        <v>12</v>
      </c>
      <c r="C23" s="102" t="s">
        <v>87</v>
      </c>
      <c r="D23" s="559">
        <f>データシート!BI3</f>
        <v>0</v>
      </c>
      <c r="E23" s="559"/>
      <c r="F23" s="559"/>
      <c r="G23" s="103"/>
      <c r="H23" s="103"/>
      <c r="I23" s="103"/>
      <c r="J23" s="103"/>
      <c r="K23" s="104"/>
      <c r="L23" s="541" t="s">
        <v>44</v>
      </c>
      <c r="M23" s="542"/>
      <c r="N23" s="541">
        <f>データシート!$BG$3</f>
        <v>0</v>
      </c>
      <c r="O23" s="654"/>
      <c r="P23" s="654"/>
      <c r="Q23" s="654"/>
      <c r="R23" s="654"/>
      <c r="S23" s="655"/>
      <c r="T23" s="65"/>
      <c r="U23" s="31"/>
    </row>
    <row r="24" spans="1:36" ht="20.100000000000001" customHeight="1" x14ac:dyDescent="0.15">
      <c r="A24" s="555"/>
      <c r="B24" s="557"/>
      <c r="C24" s="547">
        <f>データシート!BJ3</f>
        <v>0</v>
      </c>
      <c r="D24" s="548"/>
      <c r="E24" s="548"/>
      <c r="F24" s="548"/>
      <c r="G24" s="548"/>
      <c r="H24" s="548"/>
      <c r="I24" s="548"/>
      <c r="J24" s="548"/>
      <c r="K24" s="549"/>
      <c r="L24" s="543"/>
      <c r="M24" s="544"/>
      <c r="N24" s="543"/>
      <c r="O24" s="656"/>
      <c r="P24" s="656"/>
      <c r="Q24" s="656"/>
      <c r="R24" s="656"/>
      <c r="S24" s="657"/>
      <c r="T24" s="65"/>
      <c r="U24" s="31"/>
    </row>
    <row r="25" spans="1:36" ht="39.950000000000003" customHeight="1" x14ac:dyDescent="0.15">
      <c r="A25" s="32" t="s">
        <v>88</v>
      </c>
      <c r="B25" s="558"/>
      <c r="C25" s="658" t="s">
        <v>190</v>
      </c>
      <c r="D25" s="659"/>
      <c r="E25" s="659"/>
      <c r="F25" s="660">
        <f>データシート!BK3</f>
        <v>0</v>
      </c>
      <c r="G25" s="660"/>
      <c r="H25" s="660"/>
      <c r="I25" s="660"/>
      <c r="J25" s="660"/>
      <c r="K25" s="661"/>
      <c r="L25" s="545" t="s">
        <v>188</v>
      </c>
      <c r="M25" s="546"/>
      <c r="N25" s="651">
        <f>データシート!$BH$3</f>
        <v>0</v>
      </c>
      <c r="O25" s="652"/>
      <c r="P25" s="652"/>
      <c r="Q25" s="652"/>
      <c r="R25" s="652"/>
      <c r="S25" s="653"/>
      <c r="T25" s="65"/>
      <c r="U25" s="31"/>
    </row>
    <row r="26" spans="1:36" ht="2.25" customHeight="1" x14ac:dyDescent="0.15">
      <c r="A26" s="524"/>
      <c r="B26" s="525"/>
      <c r="C26" s="525"/>
      <c r="D26" s="525"/>
      <c r="E26" s="525"/>
      <c r="F26" s="525"/>
      <c r="G26" s="525"/>
      <c r="H26" s="525"/>
      <c r="I26" s="525"/>
      <c r="J26" s="525"/>
      <c r="K26" s="525"/>
      <c r="L26" s="525"/>
      <c r="M26" s="525"/>
      <c r="N26" s="525"/>
      <c r="O26" s="525"/>
      <c r="P26" s="525"/>
      <c r="Q26" s="525"/>
      <c r="R26" s="525"/>
      <c r="S26" s="42"/>
      <c r="T26" s="59"/>
      <c r="U26" s="20"/>
    </row>
    <row r="27" spans="1:36" ht="18.75" customHeight="1" x14ac:dyDescent="0.15">
      <c r="A27" s="138" t="s">
        <v>90</v>
      </c>
      <c r="B27" s="108"/>
      <c r="C27" s="137"/>
      <c r="D27" s="108"/>
      <c r="E27" s="109"/>
      <c r="F27" s="35"/>
      <c r="G27" s="35"/>
      <c r="H27" s="36"/>
      <c r="I27" s="36"/>
      <c r="J27" s="35"/>
      <c r="K27" s="35"/>
      <c r="L27" s="139" t="s">
        <v>368</v>
      </c>
      <c r="M27" s="36"/>
      <c r="N27" s="37"/>
      <c r="O27" s="38" t="s">
        <v>91</v>
      </c>
      <c r="P27" s="39"/>
      <c r="Q27" s="40" t="s">
        <v>92</v>
      </c>
      <c r="R27" s="68"/>
      <c r="S27" s="72"/>
      <c r="T27" s="66"/>
      <c r="U27" s="41"/>
      <c r="V27" s="80" t="s">
        <v>93</v>
      </c>
    </row>
    <row r="28" spans="1:36" ht="18.75" customHeight="1" x14ac:dyDescent="0.15">
      <c r="A28" s="115"/>
      <c r="B28" s="109"/>
      <c r="C28" s="109"/>
      <c r="D28" s="109"/>
      <c r="E28" s="109"/>
      <c r="F28" s="35"/>
      <c r="G28" s="35"/>
      <c r="H28" s="36"/>
      <c r="I28" s="36"/>
      <c r="J28" s="35"/>
      <c r="K28" s="35"/>
      <c r="L28" s="36"/>
      <c r="M28" s="36"/>
      <c r="N28" s="37"/>
      <c r="O28" s="38"/>
      <c r="P28" s="129"/>
      <c r="Q28" s="133"/>
      <c r="R28" s="66"/>
      <c r="S28" s="134"/>
      <c r="T28" s="66"/>
      <c r="U28" s="41"/>
      <c r="V28" s="126"/>
    </row>
    <row r="29" spans="1:36" ht="13.5" x14ac:dyDescent="0.15">
      <c r="A29" s="110"/>
      <c r="B29" s="111"/>
      <c r="C29" s="111"/>
      <c r="D29" s="111"/>
      <c r="E29" s="111"/>
      <c r="F29" s="111"/>
      <c r="G29" s="111"/>
      <c r="H29" s="111"/>
      <c r="I29" s="111"/>
      <c r="J29" s="111"/>
      <c r="K29" s="111"/>
      <c r="L29" s="111"/>
      <c r="M29" s="111"/>
      <c r="N29" s="112"/>
      <c r="O29" s="112"/>
      <c r="P29" s="112"/>
      <c r="Q29" s="112"/>
      <c r="R29" s="65"/>
      <c r="S29" s="113"/>
      <c r="T29" s="59"/>
      <c r="U29" s="20"/>
    </row>
    <row r="30" spans="1:36" ht="18" customHeight="1" x14ac:dyDescent="0.15">
      <c r="A30" s="140" t="s">
        <v>367</v>
      </c>
      <c r="B30" s="111"/>
      <c r="C30" s="111"/>
      <c r="D30" s="111"/>
      <c r="E30" s="111"/>
      <c r="F30" s="111"/>
      <c r="G30" s="111"/>
      <c r="H30" s="111"/>
      <c r="I30" s="111"/>
      <c r="J30" s="111"/>
      <c r="K30" s="111"/>
      <c r="L30" s="111"/>
      <c r="M30" s="111"/>
      <c r="N30" s="112"/>
      <c r="O30" s="112"/>
      <c r="P30" s="112"/>
      <c r="Q30" s="112"/>
      <c r="R30" s="65"/>
      <c r="S30" s="113"/>
      <c r="T30" s="59"/>
      <c r="U30" s="20"/>
    </row>
    <row r="31" spans="1:36" ht="18" customHeight="1" x14ac:dyDescent="0.15">
      <c r="A31" s="114"/>
      <c r="B31" s="111"/>
      <c r="C31" s="111"/>
      <c r="D31" s="111"/>
      <c r="E31" s="111"/>
      <c r="F31" s="111"/>
      <c r="G31" s="111"/>
      <c r="H31" s="111"/>
      <c r="I31" s="111"/>
      <c r="J31" s="111"/>
      <c r="K31" s="111"/>
      <c r="L31" s="111"/>
      <c r="M31" s="111"/>
      <c r="N31" s="112"/>
      <c r="O31" s="112"/>
      <c r="P31" s="112"/>
      <c r="Q31" s="112"/>
      <c r="R31" s="65"/>
      <c r="S31" s="113"/>
      <c r="T31" s="59"/>
      <c r="U31" s="20"/>
    </row>
    <row r="32" spans="1:36" ht="18" customHeight="1" x14ac:dyDescent="0.15">
      <c r="A32" s="115"/>
      <c r="B32" s="111"/>
      <c r="C32" s="111"/>
      <c r="D32" s="111"/>
      <c r="E32" s="111"/>
      <c r="F32" s="111"/>
      <c r="G32" s="111"/>
      <c r="H32" s="111"/>
      <c r="I32" s="111"/>
      <c r="J32" s="111"/>
      <c r="K32" s="111"/>
      <c r="L32" s="111"/>
      <c r="M32" s="111"/>
      <c r="N32" s="112"/>
      <c r="O32" s="112"/>
      <c r="P32" s="112"/>
      <c r="Q32" s="112"/>
      <c r="R32" s="65"/>
      <c r="S32" s="113"/>
      <c r="T32" s="59"/>
      <c r="U32" s="20"/>
    </row>
    <row r="33" spans="1:25" ht="18" customHeight="1" x14ac:dyDescent="0.15">
      <c r="A33" s="110"/>
      <c r="B33" s="111"/>
      <c r="C33" s="111"/>
      <c r="D33" s="111"/>
      <c r="E33" s="111"/>
      <c r="F33" s="111"/>
      <c r="G33" s="111"/>
      <c r="H33" s="636">
        <f>C6</f>
        <v>0</v>
      </c>
      <c r="I33" s="636"/>
      <c r="J33" s="636"/>
      <c r="K33" s="636"/>
      <c r="L33" s="636"/>
      <c r="M33" s="636"/>
      <c r="N33" s="636"/>
      <c r="O33" s="285" t="s">
        <v>336</v>
      </c>
      <c r="P33" s="112"/>
      <c r="Q33" s="112"/>
      <c r="R33" s="65"/>
      <c r="S33" s="113"/>
      <c r="T33" s="59"/>
      <c r="U33" s="20"/>
      <c r="V33" s="80" t="s">
        <v>94</v>
      </c>
    </row>
    <row r="34" spans="1:25" ht="18.75" customHeight="1" x14ac:dyDescent="0.15">
      <c r="A34" s="115"/>
      <c r="B34" s="35"/>
      <c r="C34" s="35"/>
      <c r="D34" s="526" t="s">
        <v>95</v>
      </c>
      <c r="E34" s="526"/>
      <c r="F34" s="526"/>
      <c r="G34" s="526"/>
      <c r="H34" s="526"/>
      <c r="I34" s="116"/>
      <c r="J34" s="527"/>
      <c r="K34" s="527"/>
      <c r="L34" s="527"/>
      <c r="M34" s="527"/>
      <c r="N34" s="527"/>
      <c r="O34" s="527"/>
      <c r="P34" s="528"/>
      <c r="Q34" s="117" t="s">
        <v>96</v>
      </c>
      <c r="R34" s="118"/>
      <c r="S34" s="113"/>
      <c r="T34" s="59"/>
      <c r="U34" s="43"/>
      <c r="V34" s="522" t="s">
        <v>97</v>
      </c>
      <c r="W34" s="523"/>
      <c r="X34" s="523"/>
      <c r="Y34" s="523"/>
    </row>
    <row r="35" spans="1:25" ht="3.75" customHeight="1" x14ac:dyDescent="0.15">
      <c r="A35" s="119"/>
      <c r="B35" s="120"/>
      <c r="C35" s="120"/>
      <c r="D35" s="121"/>
      <c r="E35" s="121"/>
      <c r="F35" s="121"/>
      <c r="G35" s="121"/>
      <c r="H35" s="121"/>
      <c r="I35" s="121"/>
      <c r="J35" s="121"/>
      <c r="K35" s="121"/>
      <c r="L35" s="121"/>
      <c r="M35" s="121"/>
      <c r="N35" s="121"/>
      <c r="O35" s="121"/>
      <c r="P35" s="121"/>
      <c r="Q35" s="121"/>
      <c r="R35" s="65"/>
      <c r="S35" s="113"/>
      <c r="T35" s="59"/>
      <c r="U35" s="20"/>
    </row>
    <row r="36" spans="1:25" ht="12.75" customHeight="1" thickBot="1" x14ac:dyDescent="0.2">
      <c r="A36" s="122"/>
      <c r="B36" s="123"/>
      <c r="C36" s="123"/>
      <c r="D36" s="123"/>
      <c r="E36" s="123"/>
      <c r="F36" s="123"/>
      <c r="G36" s="123"/>
      <c r="H36" s="123"/>
      <c r="I36" s="123"/>
      <c r="J36" s="123"/>
      <c r="K36" s="123"/>
      <c r="L36" s="123"/>
      <c r="M36" s="123"/>
      <c r="N36" s="123"/>
      <c r="O36" s="123"/>
      <c r="P36" s="123"/>
      <c r="Q36" s="123"/>
      <c r="R36" s="123"/>
      <c r="S36" s="124"/>
      <c r="T36" s="67"/>
      <c r="U36" s="13"/>
    </row>
    <row r="38" spans="1:25" x14ac:dyDescent="0.15">
      <c r="A38" s="12" t="s">
        <v>237</v>
      </c>
    </row>
    <row r="39" spans="1:25" x14ac:dyDescent="0.15">
      <c r="A39" s="12" t="s">
        <v>236</v>
      </c>
    </row>
  </sheetData>
  <sheetProtection algorithmName="SHA-512" hashValue="mrsmOt6nO8TF3hyzoXZNAL1cXCHJn5PJbpa8M2ShNlgd1YUR4VNK7Dkz5iNCIeFOoX8oZ6AtVrl+d78Fr76vdQ==" saltValue="RI5UhkRCb3uFKrGfCkkYqA==" spinCount="100000" sheet="1" selectLockedCells="1"/>
  <mergeCells count="80">
    <mergeCell ref="H33:N33"/>
    <mergeCell ref="J18:L18"/>
    <mergeCell ref="M18:P18"/>
    <mergeCell ref="Q18:S18"/>
    <mergeCell ref="J19:L19"/>
    <mergeCell ref="M19:P19"/>
    <mergeCell ref="Q19:S19"/>
    <mergeCell ref="K20:L20"/>
    <mergeCell ref="M20:S20"/>
    <mergeCell ref="D20:J20"/>
    <mergeCell ref="N25:S25"/>
    <mergeCell ref="N23:S24"/>
    <mergeCell ref="C25:E25"/>
    <mergeCell ref="F25:K25"/>
    <mergeCell ref="A4:R4"/>
    <mergeCell ref="C5:G5"/>
    <mergeCell ref="H5:K5"/>
    <mergeCell ref="L5:M5"/>
    <mergeCell ref="N5:S5"/>
    <mergeCell ref="A8:B8"/>
    <mergeCell ref="C8:S8"/>
    <mergeCell ref="C9:S9"/>
    <mergeCell ref="N6:S6"/>
    <mergeCell ref="C7:S7"/>
    <mergeCell ref="A5:B6"/>
    <mergeCell ref="C6:F6"/>
    <mergeCell ref="H6:I6"/>
    <mergeCell ref="J6:K6"/>
    <mergeCell ref="L6:M6"/>
    <mergeCell ref="B1:P1"/>
    <mergeCell ref="A3:B3"/>
    <mergeCell ref="C3:D3"/>
    <mergeCell ref="E3:G3"/>
    <mergeCell ref="H3:K3"/>
    <mergeCell ref="L3:N3"/>
    <mergeCell ref="A10:B11"/>
    <mergeCell ref="C10:I10"/>
    <mergeCell ref="J10:S11"/>
    <mergeCell ref="C11:I11"/>
    <mergeCell ref="C14:C15"/>
    <mergeCell ref="E14:E15"/>
    <mergeCell ref="P15:R15"/>
    <mergeCell ref="A14:B17"/>
    <mergeCell ref="A12:B13"/>
    <mergeCell ref="C12:I12"/>
    <mergeCell ref="J12:S13"/>
    <mergeCell ref="C13:I13"/>
    <mergeCell ref="C16:C17"/>
    <mergeCell ref="S14:S15"/>
    <mergeCell ref="S16:S17"/>
    <mergeCell ref="P17:R17"/>
    <mergeCell ref="V34:Y34"/>
    <mergeCell ref="A26:R26"/>
    <mergeCell ref="D34:H34"/>
    <mergeCell ref="J34:P34"/>
    <mergeCell ref="A18:B19"/>
    <mergeCell ref="C18:H19"/>
    <mergeCell ref="I18:I19"/>
    <mergeCell ref="L23:M24"/>
    <mergeCell ref="L25:M25"/>
    <mergeCell ref="C24:K24"/>
    <mergeCell ref="A20:B20"/>
    <mergeCell ref="A21:B21"/>
    <mergeCell ref="A23:A24"/>
    <mergeCell ref="B23:B25"/>
    <mergeCell ref="D23:F23"/>
    <mergeCell ref="D21:S21"/>
    <mergeCell ref="P14:R14"/>
    <mergeCell ref="P16:R16"/>
    <mergeCell ref="E16:E17"/>
    <mergeCell ref="F14:G15"/>
    <mergeCell ref="J14:K15"/>
    <mergeCell ref="N14:O15"/>
    <mergeCell ref="F16:G17"/>
    <mergeCell ref="J16:K17"/>
    <mergeCell ref="N16:O17"/>
    <mergeCell ref="I16:I17"/>
    <mergeCell ref="M16:M17"/>
    <mergeCell ref="M14:M15"/>
    <mergeCell ref="I14:I15"/>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J39"/>
  <sheetViews>
    <sheetView showGridLines="0" view="pageBreakPreview" zoomScaleSheetLayoutView="100" workbookViewId="0">
      <selection activeCell="U1" sqref="U1"/>
    </sheetView>
  </sheetViews>
  <sheetFormatPr defaultColWidth="8" defaultRowHeight="12" x14ac:dyDescent="0.15"/>
  <cols>
    <col min="1" max="1" width="5.625" style="12" customWidth="1"/>
    <col min="2" max="2" width="6.625" style="12" customWidth="1"/>
    <col min="3" max="4" width="9.5" style="12" customWidth="1"/>
    <col min="5" max="5" width="3.5" style="12" customWidth="1"/>
    <col min="6" max="6" width="5" style="12" customWidth="1"/>
    <col min="7" max="7" width="4.5" style="12" customWidth="1"/>
    <col min="8" max="8" width="9.5" style="12" customWidth="1"/>
    <col min="9" max="9" width="3.5" style="12" customWidth="1"/>
    <col min="10" max="10" width="5.625" style="12" customWidth="1"/>
    <col min="11" max="11" width="3.875" style="12" customWidth="1"/>
    <col min="12" max="12" width="9.5" style="12" customWidth="1"/>
    <col min="13" max="13" width="3.5" style="12" customWidth="1"/>
    <col min="14" max="14" width="5.625" style="12" customWidth="1"/>
    <col min="15" max="15" width="3.875" style="12" customWidth="1"/>
    <col min="16" max="17" width="3.5" style="12" customWidth="1"/>
    <col min="18" max="18" width="2.5" style="12" customWidth="1"/>
    <col min="19" max="19" width="3.5" style="12" customWidth="1"/>
    <col min="20" max="21" width="2.5" style="12" customWidth="1"/>
    <col min="22" max="22" width="8" style="12"/>
    <col min="23" max="23" width="8" style="101"/>
    <col min="24" max="16384" width="8" style="12"/>
  </cols>
  <sheetData>
    <row r="1" spans="1:21" ht="42" customHeight="1" x14ac:dyDescent="0.15">
      <c r="A1" s="16"/>
      <c r="B1" s="592" t="str">
        <f>データシート!A1&amp;"参加申込書"</f>
        <v>令和７年度　第60回茨城県アンサンブルコンテスト県西地区大会参加申込書</v>
      </c>
      <c r="C1" s="592"/>
      <c r="D1" s="592"/>
      <c r="E1" s="592"/>
      <c r="F1" s="592"/>
      <c r="G1" s="592"/>
      <c r="H1" s="592"/>
      <c r="I1" s="592"/>
      <c r="J1" s="592"/>
      <c r="K1" s="592"/>
      <c r="L1" s="592"/>
      <c r="M1" s="592"/>
      <c r="N1" s="592"/>
      <c r="O1" s="592"/>
      <c r="P1" s="592"/>
      <c r="Q1" s="17"/>
      <c r="R1" s="17"/>
      <c r="S1" s="17"/>
      <c r="T1" s="17"/>
      <c r="U1" s="18"/>
    </row>
    <row r="2" spans="1:21" ht="7.5" customHeight="1" thickBot="1" x14ac:dyDescent="0.2">
      <c r="A2" s="16"/>
      <c r="B2" s="16"/>
      <c r="C2" s="16"/>
      <c r="D2" s="16"/>
      <c r="E2" s="16"/>
      <c r="F2" s="16"/>
      <c r="G2" s="16"/>
      <c r="H2" s="16"/>
      <c r="I2" s="16"/>
      <c r="J2" s="16"/>
      <c r="K2" s="16"/>
      <c r="L2" s="16"/>
      <c r="M2" s="16"/>
      <c r="N2" s="16"/>
      <c r="O2" s="16"/>
      <c r="P2" s="16"/>
      <c r="Q2" s="16"/>
      <c r="R2" s="16"/>
      <c r="S2" s="16"/>
      <c r="T2" s="16"/>
      <c r="U2" s="13"/>
    </row>
    <row r="3" spans="1:21" ht="35.25" customHeight="1" x14ac:dyDescent="0.15">
      <c r="A3" s="593" t="s">
        <v>332</v>
      </c>
      <c r="B3" s="594"/>
      <c r="C3" s="595" t="str">
        <f>データシート!C4</f>
        <v>県西</v>
      </c>
      <c r="D3" s="596"/>
      <c r="E3" s="597" t="s">
        <v>323</v>
      </c>
      <c r="F3" s="598"/>
      <c r="G3" s="599"/>
      <c r="H3" s="600" t="s">
        <v>130</v>
      </c>
      <c r="I3" s="601"/>
      <c r="J3" s="601"/>
      <c r="K3" s="594"/>
      <c r="L3" s="602" t="str">
        <f>データシート!B4</f>
        <v/>
      </c>
      <c r="M3" s="603"/>
      <c r="N3" s="603"/>
      <c r="O3" s="135" t="s">
        <v>73</v>
      </c>
      <c r="P3" s="135"/>
      <c r="Q3" s="135"/>
      <c r="R3" s="135"/>
      <c r="S3" s="136"/>
      <c r="T3" s="58"/>
      <c r="U3" s="19"/>
    </row>
    <row r="4" spans="1:21" ht="2.25" customHeight="1" x14ac:dyDescent="0.15">
      <c r="A4" s="524"/>
      <c r="B4" s="525"/>
      <c r="C4" s="525"/>
      <c r="D4" s="525"/>
      <c r="E4" s="525"/>
      <c r="F4" s="525"/>
      <c r="G4" s="525"/>
      <c r="H4" s="525"/>
      <c r="I4" s="525"/>
      <c r="J4" s="525"/>
      <c r="K4" s="525"/>
      <c r="L4" s="525"/>
      <c r="M4" s="525"/>
      <c r="N4" s="525"/>
      <c r="O4" s="525"/>
      <c r="P4" s="525"/>
      <c r="Q4" s="525"/>
      <c r="R4" s="525"/>
      <c r="S4" s="42"/>
      <c r="T4" s="59"/>
      <c r="U4" s="20"/>
    </row>
    <row r="5" spans="1:21" ht="20.100000000000001" customHeight="1" x14ac:dyDescent="0.15">
      <c r="A5" s="563" t="s">
        <v>5</v>
      </c>
      <c r="B5" s="564"/>
      <c r="C5" s="626" t="str">
        <f>データシート!$E$4</f>
        <v/>
      </c>
      <c r="D5" s="627"/>
      <c r="E5" s="627"/>
      <c r="F5" s="627"/>
      <c r="G5" s="628"/>
      <c r="H5" s="629" t="s">
        <v>74</v>
      </c>
      <c r="I5" s="630"/>
      <c r="J5" s="630"/>
      <c r="K5" s="631"/>
      <c r="L5" s="632" t="s">
        <v>67</v>
      </c>
      <c r="M5" s="631"/>
      <c r="N5" s="633" t="s">
        <v>315</v>
      </c>
      <c r="O5" s="634"/>
      <c r="P5" s="634"/>
      <c r="Q5" s="634"/>
      <c r="R5" s="634"/>
      <c r="S5" s="635"/>
      <c r="T5" s="60"/>
      <c r="U5" s="23"/>
    </row>
    <row r="6" spans="1:21" ht="45" customHeight="1" x14ac:dyDescent="0.15">
      <c r="A6" s="565"/>
      <c r="B6" s="566"/>
      <c r="C6" s="618" t="str">
        <f>データシート!D4</f>
        <v/>
      </c>
      <c r="D6" s="619"/>
      <c r="E6" s="619"/>
      <c r="F6" s="619"/>
      <c r="G6" s="99" t="s">
        <v>205</v>
      </c>
      <c r="H6" s="620" t="str">
        <f>データシート!G4</f>
        <v/>
      </c>
      <c r="I6" s="621"/>
      <c r="J6" s="622" t="str">
        <f>データシート!H4</f>
        <v/>
      </c>
      <c r="K6" s="623"/>
      <c r="L6" s="624" t="str">
        <f>データシート!I4</f>
        <v/>
      </c>
      <c r="M6" s="625"/>
      <c r="N6" s="612" t="str">
        <f>データシート!K4</f>
        <v/>
      </c>
      <c r="O6" s="613"/>
      <c r="P6" s="613"/>
      <c r="Q6" s="613"/>
      <c r="R6" s="613"/>
      <c r="S6" s="614"/>
      <c r="T6" s="59"/>
      <c r="U6" s="20"/>
    </row>
    <row r="7" spans="1:21" ht="20.100000000000001" customHeight="1" x14ac:dyDescent="0.15">
      <c r="A7" s="21"/>
      <c r="B7" s="22"/>
      <c r="C7" s="615" t="str">
        <f>IF(データシート!M4="","",データシート!M4)</f>
        <v/>
      </c>
      <c r="D7" s="616"/>
      <c r="E7" s="616"/>
      <c r="F7" s="616"/>
      <c r="G7" s="616"/>
      <c r="H7" s="616"/>
      <c r="I7" s="616"/>
      <c r="J7" s="616"/>
      <c r="K7" s="616"/>
      <c r="L7" s="616"/>
      <c r="M7" s="616"/>
      <c r="N7" s="616"/>
      <c r="O7" s="616"/>
      <c r="P7" s="616"/>
      <c r="Q7" s="616"/>
      <c r="R7" s="616"/>
      <c r="S7" s="617"/>
      <c r="T7" s="61"/>
      <c r="U7" s="24"/>
    </row>
    <row r="8" spans="1:21" ht="45" customHeight="1" x14ac:dyDescent="0.15">
      <c r="A8" s="604" t="s">
        <v>76</v>
      </c>
      <c r="B8" s="605"/>
      <c r="C8" s="606" t="str">
        <f>IF(データシート!L4="","",データシート!L4)</f>
        <v/>
      </c>
      <c r="D8" s="607"/>
      <c r="E8" s="607"/>
      <c r="F8" s="607"/>
      <c r="G8" s="607"/>
      <c r="H8" s="607"/>
      <c r="I8" s="607"/>
      <c r="J8" s="607"/>
      <c r="K8" s="607"/>
      <c r="L8" s="607"/>
      <c r="M8" s="607"/>
      <c r="N8" s="607"/>
      <c r="O8" s="607"/>
      <c r="P8" s="607"/>
      <c r="Q8" s="607"/>
      <c r="R8" s="607"/>
      <c r="S8" s="608"/>
      <c r="T8" s="130"/>
      <c r="U8" s="25"/>
    </row>
    <row r="9" spans="1:21" ht="20.100000000000001" customHeight="1" x14ac:dyDescent="0.15">
      <c r="A9" s="26"/>
      <c r="B9" s="27"/>
      <c r="C9" s="609" t="str">
        <f>IF(データシート!N4="","",データシート!N4)</f>
        <v/>
      </c>
      <c r="D9" s="610"/>
      <c r="E9" s="610"/>
      <c r="F9" s="610"/>
      <c r="G9" s="610"/>
      <c r="H9" s="610"/>
      <c r="I9" s="610"/>
      <c r="J9" s="610"/>
      <c r="K9" s="610"/>
      <c r="L9" s="610"/>
      <c r="M9" s="610"/>
      <c r="N9" s="610"/>
      <c r="O9" s="610"/>
      <c r="P9" s="610"/>
      <c r="Q9" s="610"/>
      <c r="R9" s="610"/>
      <c r="S9" s="611"/>
      <c r="T9" s="62"/>
      <c r="U9" s="28"/>
    </row>
    <row r="10" spans="1:21" ht="20.100000000000001" customHeight="1" x14ac:dyDescent="0.15">
      <c r="A10" s="563" t="s">
        <v>41</v>
      </c>
      <c r="B10" s="564"/>
      <c r="C10" s="567" t="str">
        <f>IF(データシート!$P$4="","",データシート!$P$4)</f>
        <v/>
      </c>
      <c r="D10" s="568"/>
      <c r="E10" s="568"/>
      <c r="F10" s="568"/>
      <c r="G10" s="568"/>
      <c r="H10" s="568"/>
      <c r="I10" s="569"/>
      <c r="J10" s="570" t="str">
        <f>IF(データシート!$Q$4="","",データシート!$Q$4)</f>
        <v/>
      </c>
      <c r="K10" s="570"/>
      <c r="L10" s="570"/>
      <c r="M10" s="570"/>
      <c r="N10" s="570"/>
      <c r="O10" s="570"/>
      <c r="P10" s="570"/>
      <c r="Q10" s="570"/>
      <c r="R10" s="570"/>
      <c r="S10" s="571"/>
      <c r="T10" s="62"/>
      <c r="U10" s="28"/>
    </row>
    <row r="11" spans="1:21" ht="24.95" customHeight="1" x14ac:dyDescent="0.15">
      <c r="A11" s="565"/>
      <c r="B11" s="566"/>
      <c r="C11" s="574" t="str">
        <f>データシート!$O$4</f>
        <v/>
      </c>
      <c r="D11" s="575"/>
      <c r="E11" s="575"/>
      <c r="F11" s="575"/>
      <c r="G11" s="575"/>
      <c r="H11" s="575"/>
      <c r="I11" s="576"/>
      <c r="J11" s="572"/>
      <c r="K11" s="572"/>
      <c r="L11" s="572"/>
      <c r="M11" s="572"/>
      <c r="N11" s="572"/>
      <c r="O11" s="572"/>
      <c r="P11" s="572"/>
      <c r="Q11" s="572"/>
      <c r="R11" s="572"/>
      <c r="S11" s="573"/>
      <c r="T11" s="62"/>
      <c r="U11" s="28"/>
    </row>
    <row r="12" spans="1:21" ht="20.100000000000001" customHeight="1" x14ac:dyDescent="0.15">
      <c r="A12" s="563" t="s">
        <v>42</v>
      </c>
      <c r="B12" s="564"/>
      <c r="C12" s="584" t="str">
        <f>IF(データシート!$S$4="","",データシート!$S$4)</f>
        <v/>
      </c>
      <c r="D12" s="585"/>
      <c r="E12" s="585"/>
      <c r="F12" s="585"/>
      <c r="G12" s="585"/>
      <c r="H12" s="585"/>
      <c r="I12" s="586"/>
      <c r="J12" s="570" t="str">
        <f>IF(データシート!$T$4="","",データシート!$T$4)</f>
        <v/>
      </c>
      <c r="K12" s="570"/>
      <c r="L12" s="570"/>
      <c r="M12" s="570"/>
      <c r="N12" s="570"/>
      <c r="O12" s="570"/>
      <c r="P12" s="570"/>
      <c r="Q12" s="570"/>
      <c r="R12" s="570"/>
      <c r="S12" s="571"/>
      <c r="T12" s="62"/>
      <c r="U12" s="28"/>
    </row>
    <row r="13" spans="1:21" ht="24.95" customHeight="1" x14ac:dyDescent="0.15">
      <c r="A13" s="565"/>
      <c r="B13" s="566"/>
      <c r="C13" s="587" t="str">
        <f>IF(データシート!$R$4="","",データシート!$R$4)</f>
        <v/>
      </c>
      <c r="D13" s="588"/>
      <c r="E13" s="588"/>
      <c r="F13" s="588"/>
      <c r="G13" s="588"/>
      <c r="H13" s="588"/>
      <c r="I13" s="589"/>
      <c r="J13" s="572"/>
      <c r="K13" s="572"/>
      <c r="L13" s="572"/>
      <c r="M13" s="572"/>
      <c r="N13" s="572"/>
      <c r="O13" s="572"/>
      <c r="P13" s="572"/>
      <c r="Q13" s="572"/>
      <c r="R13" s="572"/>
      <c r="S13" s="573"/>
      <c r="T13" s="62"/>
      <c r="U13" s="28"/>
    </row>
    <row r="14" spans="1:21" ht="15" customHeight="1" x14ac:dyDescent="0.15">
      <c r="A14" s="578" t="s">
        <v>326</v>
      </c>
      <c r="B14" s="579"/>
      <c r="C14" s="518" t="str">
        <f>IF(データシート!W4="","",データシート!W4)</f>
        <v/>
      </c>
      <c r="D14" s="199" t="str">
        <f>IF(データシート!U4="","",データシート!U4)</f>
        <v/>
      </c>
      <c r="E14" s="516" t="str">
        <f>IF(データシート!X4="","",データシート!X4)</f>
        <v/>
      </c>
      <c r="F14" s="518" t="str">
        <f>IF(データシート!AA4="","",データシート!AA4)</f>
        <v/>
      </c>
      <c r="G14" s="519"/>
      <c r="H14" s="199" t="str">
        <f>IF(データシート!Y4="","",データシート!Y4)</f>
        <v/>
      </c>
      <c r="I14" s="516" t="str">
        <f>IF(データシート!AB4="","",データシート!AB4)</f>
        <v/>
      </c>
      <c r="J14" s="518" t="str">
        <f>IF(データシート!AE4="","",データシート!AE4)</f>
        <v/>
      </c>
      <c r="K14" s="519"/>
      <c r="L14" s="199" t="str">
        <f>IF(データシート!AC4="","",データシート!AC4)</f>
        <v/>
      </c>
      <c r="M14" s="516" t="str">
        <f>IF(データシート!AF4="","",データシート!AF4)</f>
        <v/>
      </c>
      <c r="N14" s="518" t="str">
        <f>IF(データシート!AI4="","",データシート!AI4)</f>
        <v/>
      </c>
      <c r="O14" s="519"/>
      <c r="P14" s="515" t="str">
        <f>IF(データシート!AG4="","",データシート!AG4)</f>
        <v/>
      </c>
      <c r="Q14" s="515"/>
      <c r="R14" s="515"/>
      <c r="S14" s="590" t="str">
        <f>データシート!AJ4</f>
        <v/>
      </c>
      <c r="T14" s="63"/>
      <c r="U14" s="29"/>
    </row>
    <row r="15" spans="1:21" ht="15" customHeight="1" x14ac:dyDescent="0.15">
      <c r="A15" s="580"/>
      <c r="B15" s="581"/>
      <c r="C15" s="520"/>
      <c r="D15" s="200" t="str">
        <f>IF(データシート!V4="","",データシート!V4)</f>
        <v/>
      </c>
      <c r="E15" s="517"/>
      <c r="F15" s="520"/>
      <c r="G15" s="521"/>
      <c r="H15" s="200" t="str">
        <f>IF(データシート!Z4="","",データシート!Z4)</f>
        <v/>
      </c>
      <c r="I15" s="517"/>
      <c r="J15" s="520"/>
      <c r="K15" s="521"/>
      <c r="L15" s="200" t="str">
        <f>IF(データシート!AD4="","",データシート!AD4)</f>
        <v/>
      </c>
      <c r="M15" s="517"/>
      <c r="N15" s="520"/>
      <c r="O15" s="521"/>
      <c r="P15" s="577" t="str">
        <f>IF(データシート!AH4="","",データシート!AH4)</f>
        <v/>
      </c>
      <c r="Q15" s="577"/>
      <c r="R15" s="577"/>
      <c r="S15" s="591"/>
      <c r="T15" s="63"/>
      <c r="U15" s="29"/>
    </row>
    <row r="16" spans="1:21" ht="15" customHeight="1" x14ac:dyDescent="0.15">
      <c r="A16" s="580"/>
      <c r="B16" s="581"/>
      <c r="C16" s="518" t="str">
        <f>IF(データシート!AM4="","",データシート!AM4)</f>
        <v/>
      </c>
      <c r="D16" s="199" t="str">
        <f>IF(データシート!AK4="","",データシート!AK4)</f>
        <v/>
      </c>
      <c r="E16" s="516" t="str">
        <f>IF(データシート!AN4="","",データシート!AN4)</f>
        <v/>
      </c>
      <c r="F16" s="518" t="str">
        <f>IF(データシート!AQ4="","",データシート!AQ4)</f>
        <v/>
      </c>
      <c r="G16" s="519"/>
      <c r="H16" s="199" t="str">
        <f>IF(データシート!AO4="","",データシート!AO4)</f>
        <v/>
      </c>
      <c r="I16" s="516" t="str">
        <f>IF(データシート!AR4="","",データシート!AR4)</f>
        <v/>
      </c>
      <c r="J16" s="518" t="str">
        <f>IF(データシート!AU4="","",データシート!AU4)</f>
        <v/>
      </c>
      <c r="K16" s="519"/>
      <c r="L16" s="199" t="str">
        <f>IF(データシート!AS4="","",データシート!AS4)</f>
        <v/>
      </c>
      <c r="M16" s="516" t="str">
        <f>IF(データシート!AV4="","",データシート!AV4)</f>
        <v/>
      </c>
      <c r="N16" s="518" t="str">
        <f>IF(データシート!AY4="","",データシート!AY4)</f>
        <v/>
      </c>
      <c r="O16" s="519"/>
      <c r="P16" s="515" t="str">
        <f>IF(データシート!AW4="","",データシート!AW4)</f>
        <v/>
      </c>
      <c r="Q16" s="515"/>
      <c r="R16" s="515"/>
      <c r="S16" s="590" t="str">
        <f>IF(データシート!AZ4="","",データシート!AZ4)</f>
        <v/>
      </c>
      <c r="T16" s="63"/>
      <c r="U16" s="29"/>
    </row>
    <row r="17" spans="1:36" ht="15" customHeight="1" x14ac:dyDescent="0.15">
      <c r="A17" s="582"/>
      <c r="B17" s="583"/>
      <c r="C17" s="520"/>
      <c r="D17" s="200" t="str">
        <f>IF(データシート!AL4="","",データシート!AL4)</f>
        <v/>
      </c>
      <c r="E17" s="517"/>
      <c r="F17" s="520"/>
      <c r="G17" s="521"/>
      <c r="H17" s="200" t="str">
        <f>IF(データシート!AP4="","",データシート!AP4)</f>
        <v/>
      </c>
      <c r="I17" s="517"/>
      <c r="J17" s="520"/>
      <c r="K17" s="521"/>
      <c r="L17" s="200" t="str">
        <f>IF(データシート!AT4="","",データシート!AT4)</f>
        <v/>
      </c>
      <c r="M17" s="517"/>
      <c r="N17" s="520"/>
      <c r="O17" s="521"/>
      <c r="P17" s="577" t="str">
        <f>IF(データシート!AX4="","",データシート!AX4)</f>
        <v/>
      </c>
      <c r="Q17" s="577"/>
      <c r="R17" s="577"/>
      <c r="S17" s="591"/>
      <c r="T17" s="63"/>
      <c r="U17" s="29"/>
      <c r="W17" s="164">
        <v>1</v>
      </c>
      <c r="X17" s="93" t="s">
        <v>212</v>
      </c>
    </row>
    <row r="18" spans="1:36" ht="30" customHeight="1" x14ac:dyDescent="0.15">
      <c r="A18" s="529" t="s">
        <v>182</v>
      </c>
      <c r="B18" s="530"/>
      <c r="C18" s="533" t="str">
        <f>IF(データシート!BA4="","",データシート!BA4)</f>
        <v/>
      </c>
      <c r="D18" s="534"/>
      <c r="E18" s="534"/>
      <c r="F18" s="534"/>
      <c r="G18" s="534"/>
      <c r="H18" s="535"/>
      <c r="I18" s="539">
        <f>IF(データシート!BB4="","",データシート!BB4)</f>
        <v>0</v>
      </c>
      <c r="J18" s="637" t="s">
        <v>178</v>
      </c>
      <c r="K18" s="637"/>
      <c r="L18" s="637"/>
      <c r="M18" s="638" t="str">
        <f>IF(データシート!BC4=0,"",データシート!BC4)</f>
        <v/>
      </c>
      <c r="N18" s="639"/>
      <c r="O18" s="639"/>
      <c r="P18" s="639"/>
      <c r="Q18" s="640" t="s">
        <v>180</v>
      </c>
      <c r="R18" s="640"/>
      <c r="S18" s="641"/>
      <c r="T18" s="63"/>
      <c r="U18" s="29"/>
      <c r="W18" s="164">
        <v>2</v>
      </c>
      <c r="X18" s="93" t="s">
        <v>247</v>
      </c>
      <c r="Y18" s="93"/>
      <c r="Z18" s="93"/>
      <c r="AA18" s="93"/>
      <c r="AB18" s="93"/>
      <c r="AC18" s="94"/>
      <c r="AD18" s="94"/>
      <c r="AE18" s="94"/>
      <c r="AF18" s="94"/>
      <c r="AG18" s="94"/>
      <c r="AH18" s="94"/>
      <c r="AI18" s="94"/>
      <c r="AJ18" s="94"/>
    </row>
    <row r="19" spans="1:36" ht="30" customHeight="1" x14ac:dyDescent="0.15">
      <c r="A19" s="531"/>
      <c r="B19" s="532"/>
      <c r="C19" s="536"/>
      <c r="D19" s="537"/>
      <c r="E19" s="537"/>
      <c r="F19" s="537"/>
      <c r="G19" s="537"/>
      <c r="H19" s="538"/>
      <c r="I19" s="540"/>
      <c r="J19" s="642"/>
      <c r="K19" s="643"/>
      <c r="L19" s="644"/>
      <c r="M19" s="638"/>
      <c r="N19" s="639"/>
      <c r="O19" s="639"/>
      <c r="P19" s="639"/>
      <c r="Q19" s="640"/>
      <c r="R19" s="640"/>
      <c r="S19" s="641"/>
      <c r="T19" s="63"/>
      <c r="U19" s="29"/>
      <c r="W19" s="164">
        <v>3</v>
      </c>
      <c r="X19" s="93" t="s">
        <v>215</v>
      </c>
      <c r="Y19" s="93"/>
      <c r="Z19" s="93"/>
      <c r="AA19" s="93"/>
      <c r="AB19" s="93"/>
      <c r="AC19" s="94"/>
      <c r="AD19" s="94"/>
      <c r="AE19" s="94"/>
      <c r="AF19" s="94"/>
      <c r="AG19" s="94"/>
      <c r="AH19" s="94"/>
      <c r="AI19" s="94"/>
      <c r="AJ19" s="94"/>
    </row>
    <row r="20" spans="1:36" ht="30" customHeight="1" x14ac:dyDescent="0.15">
      <c r="A20" s="550" t="s">
        <v>170</v>
      </c>
      <c r="B20" s="551"/>
      <c r="C20" s="100" t="str">
        <f>IF(データシート!BE4=0,"",データシート!BE4)</f>
        <v/>
      </c>
      <c r="D20" s="645" t="str">
        <f>IF(データシート!BD4=0,"",データシート!BD4)</f>
        <v/>
      </c>
      <c r="E20" s="648"/>
      <c r="F20" s="648"/>
      <c r="G20" s="648"/>
      <c r="H20" s="648"/>
      <c r="I20" s="648"/>
      <c r="J20" s="650"/>
      <c r="K20" s="645" t="s">
        <v>231</v>
      </c>
      <c r="L20" s="646"/>
      <c r="M20" s="647">
        <f>データシート!J4</f>
        <v>0</v>
      </c>
      <c r="N20" s="648"/>
      <c r="O20" s="648"/>
      <c r="P20" s="648"/>
      <c r="Q20" s="648"/>
      <c r="R20" s="648"/>
      <c r="S20" s="649"/>
      <c r="T20" s="63"/>
      <c r="U20" s="29"/>
      <c r="W20" s="164">
        <v>4</v>
      </c>
      <c r="X20" s="93" t="s">
        <v>216</v>
      </c>
      <c r="Y20" s="93"/>
      <c r="Z20" s="93"/>
      <c r="AA20" s="93"/>
      <c r="AB20" s="93"/>
      <c r="AC20" s="94"/>
      <c r="AD20" s="94"/>
      <c r="AE20" s="94"/>
      <c r="AF20" s="94"/>
      <c r="AG20" s="94"/>
      <c r="AH20" s="94"/>
      <c r="AI20" s="94"/>
      <c r="AJ20" s="94"/>
    </row>
    <row r="21" spans="1:36" ht="30" customHeight="1" x14ac:dyDescent="0.15">
      <c r="A21" s="552" t="s">
        <v>221</v>
      </c>
      <c r="B21" s="553"/>
      <c r="C21" s="100" t="str">
        <f>IF(データシート!BF4=0,"",データシート!BF4)</f>
        <v/>
      </c>
      <c r="D21" s="560" t="e">
        <f>VLOOKUP(C21,$W$17:$X$21,2,FALSE)</f>
        <v>#N/A</v>
      </c>
      <c r="E21" s="561"/>
      <c r="F21" s="561"/>
      <c r="G21" s="561"/>
      <c r="H21" s="561"/>
      <c r="I21" s="561"/>
      <c r="J21" s="561"/>
      <c r="K21" s="561"/>
      <c r="L21" s="561"/>
      <c r="M21" s="561"/>
      <c r="N21" s="561"/>
      <c r="O21" s="561"/>
      <c r="P21" s="561"/>
      <c r="Q21" s="561"/>
      <c r="R21" s="561"/>
      <c r="S21" s="562"/>
      <c r="T21" s="63"/>
      <c r="U21" s="29"/>
      <c r="W21" s="164">
        <v>5</v>
      </c>
      <c r="X21" s="93" t="s">
        <v>214</v>
      </c>
      <c r="Y21" s="93"/>
      <c r="Z21" s="93"/>
      <c r="AA21" s="93"/>
      <c r="AB21" s="93"/>
      <c r="AC21" s="94"/>
      <c r="AD21" s="94"/>
      <c r="AE21" s="94"/>
      <c r="AF21" s="94"/>
      <c r="AG21" s="94"/>
      <c r="AH21" s="94"/>
      <c r="AI21" s="94"/>
      <c r="AJ21" s="94"/>
    </row>
    <row r="22" spans="1:36" ht="2.25" customHeight="1" x14ac:dyDescent="0.15">
      <c r="A22" s="128"/>
      <c r="B22" s="74"/>
      <c r="C22" s="74"/>
      <c r="D22" s="74"/>
      <c r="E22" s="74"/>
      <c r="F22" s="74"/>
      <c r="G22" s="74"/>
      <c r="H22" s="74"/>
      <c r="I22" s="74"/>
      <c r="J22" s="74"/>
      <c r="K22" s="74"/>
      <c r="L22" s="74"/>
      <c r="M22" s="74"/>
      <c r="N22" s="74"/>
      <c r="O22" s="74"/>
      <c r="P22" s="74"/>
      <c r="Q22" s="74"/>
      <c r="R22" s="74"/>
      <c r="S22" s="42"/>
      <c r="T22" s="59"/>
      <c r="U22" s="20"/>
    </row>
    <row r="23" spans="1:36" ht="20.100000000000001" customHeight="1" x14ac:dyDescent="0.15">
      <c r="A23" s="554" t="s">
        <v>86</v>
      </c>
      <c r="B23" s="556" t="s">
        <v>12</v>
      </c>
      <c r="C23" s="102" t="s">
        <v>87</v>
      </c>
      <c r="D23" s="156">
        <f>データシート!BI3</f>
        <v>0</v>
      </c>
      <c r="E23" s="156"/>
      <c r="F23" s="156"/>
      <c r="G23" s="103"/>
      <c r="H23" s="103"/>
      <c r="I23" s="103"/>
      <c r="J23" s="103"/>
      <c r="K23" s="104"/>
      <c r="L23" s="541" t="s">
        <v>44</v>
      </c>
      <c r="M23" s="542"/>
      <c r="N23" s="541">
        <f>データシート!$BG$3</f>
        <v>0</v>
      </c>
      <c r="O23" s="654"/>
      <c r="P23" s="654"/>
      <c r="Q23" s="654"/>
      <c r="R23" s="654"/>
      <c r="S23" s="105"/>
      <c r="T23" s="65"/>
      <c r="U23" s="31"/>
    </row>
    <row r="24" spans="1:36" ht="20.100000000000001" customHeight="1" x14ac:dyDescent="0.15">
      <c r="A24" s="555"/>
      <c r="B24" s="557"/>
      <c r="C24" s="547">
        <f>データシート!BJ3</f>
        <v>0</v>
      </c>
      <c r="D24" s="548"/>
      <c r="E24" s="548"/>
      <c r="F24" s="548"/>
      <c r="G24" s="548"/>
      <c r="H24" s="548"/>
      <c r="I24" s="548"/>
      <c r="J24" s="548"/>
      <c r="K24" s="549"/>
      <c r="L24" s="543"/>
      <c r="M24" s="544"/>
      <c r="N24" s="543"/>
      <c r="O24" s="656"/>
      <c r="P24" s="656"/>
      <c r="Q24" s="656"/>
      <c r="R24" s="656"/>
      <c r="S24" s="106"/>
      <c r="T24" s="65"/>
      <c r="U24" s="31"/>
    </row>
    <row r="25" spans="1:36" ht="39.950000000000003" customHeight="1" x14ac:dyDescent="0.15">
      <c r="A25" s="32" t="s">
        <v>88</v>
      </c>
      <c r="B25" s="558"/>
      <c r="C25" s="658" t="s">
        <v>190</v>
      </c>
      <c r="D25" s="659"/>
      <c r="E25" s="659"/>
      <c r="F25" s="660">
        <f>データシート!BK3</f>
        <v>0</v>
      </c>
      <c r="G25" s="660"/>
      <c r="H25" s="660"/>
      <c r="I25" s="660"/>
      <c r="J25" s="660"/>
      <c r="K25" s="661"/>
      <c r="L25" s="545" t="s">
        <v>188</v>
      </c>
      <c r="M25" s="546"/>
      <c r="N25" s="651">
        <f>データシート!$BH$3</f>
        <v>0</v>
      </c>
      <c r="O25" s="652"/>
      <c r="P25" s="652"/>
      <c r="Q25" s="652"/>
      <c r="R25" s="652"/>
      <c r="S25" s="107"/>
      <c r="T25" s="65"/>
      <c r="U25" s="31"/>
    </row>
    <row r="26" spans="1:36" ht="2.25" customHeight="1" x14ac:dyDescent="0.15">
      <c r="A26" s="524"/>
      <c r="B26" s="525"/>
      <c r="C26" s="525"/>
      <c r="D26" s="525"/>
      <c r="E26" s="525"/>
      <c r="F26" s="525"/>
      <c r="G26" s="525"/>
      <c r="H26" s="525"/>
      <c r="I26" s="525"/>
      <c r="J26" s="525"/>
      <c r="K26" s="525"/>
      <c r="L26" s="525"/>
      <c r="M26" s="525"/>
      <c r="N26" s="525"/>
      <c r="O26" s="525"/>
      <c r="P26" s="525"/>
      <c r="Q26" s="525"/>
      <c r="R26" s="525"/>
      <c r="S26" s="42"/>
      <c r="T26" s="59"/>
      <c r="U26" s="20"/>
    </row>
    <row r="27" spans="1:36" ht="18.75" customHeight="1" x14ac:dyDescent="0.15">
      <c r="A27" s="138" t="s">
        <v>90</v>
      </c>
      <c r="B27" s="108"/>
      <c r="C27" s="137"/>
      <c r="D27" s="108"/>
      <c r="E27" s="109"/>
      <c r="F27" s="35"/>
      <c r="G27" s="35"/>
      <c r="H27" s="36"/>
      <c r="I27" s="36"/>
      <c r="J27" s="35"/>
      <c r="K27" s="35"/>
      <c r="L27" s="139" t="str">
        <f>印刷シートA!L27</f>
        <v>令和　７　年</v>
      </c>
      <c r="M27" s="36"/>
      <c r="N27" s="37"/>
      <c r="O27" s="38" t="s">
        <v>91</v>
      </c>
      <c r="P27" s="39"/>
      <c r="Q27" s="40" t="s">
        <v>92</v>
      </c>
      <c r="R27" s="68"/>
      <c r="S27" s="72"/>
      <c r="T27" s="66"/>
      <c r="U27" s="41"/>
      <c r="V27" s="126" t="s">
        <v>93</v>
      </c>
    </row>
    <row r="28" spans="1:36" ht="18.75" customHeight="1" x14ac:dyDescent="0.15">
      <c r="A28" s="115"/>
      <c r="B28" s="109"/>
      <c r="C28" s="109"/>
      <c r="D28" s="109"/>
      <c r="E28" s="109"/>
      <c r="F28" s="35"/>
      <c r="G28" s="35"/>
      <c r="H28" s="36"/>
      <c r="I28" s="36"/>
      <c r="J28" s="35"/>
      <c r="K28" s="35"/>
      <c r="L28" s="36"/>
      <c r="M28" s="36"/>
      <c r="N28" s="37"/>
      <c r="O28" s="38"/>
      <c r="P28" s="129"/>
      <c r="Q28" s="133"/>
      <c r="R28" s="66"/>
      <c r="S28" s="134"/>
      <c r="T28" s="66"/>
      <c r="U28" s="41"/>
      <c r="V28" s="126"/>
    </row>
    <row r="29" spans="1:36" ht="13.5" x14ac:dyDescent="0.15">
      <c r="A29" s="110"/>
      <c r="B29" s="111"/>
      <c r="C29" s="111"/>
      <c r="D29" s="111"/>
      <c r="E29" s="111"/>
      <c r="F29" s="111"/>
      <c r="G29" s="111"/>
      <c r="H29" s="111"/>
      <c r="I29" s="111"/>
      <c r="J29" s="111"/>
      <c r="K29" s="111"/>
      <c r="L29" s="111"/>
      <c r="M29" s="111"/>
      <c r="N29" s="112"/>
      <c r="O29" s="112"/>
      <c r="P29" s="112"/>
      <c r="Q29" s="112"/>
      <c r="R29" s="65"/>
      <c r="S29" s="113"/>
      <c r="T29" s="59"/>
      <c r="U29" s="20"/>
    </row>
    <row r="30" spans="1:36" ht="18" customHeight="1" x14ac:dyDescent="0.15">
      <c r="A30" s="140" t="s">
        <v>367</v>
      </c>
      <c r="B30" s="111"/>
      <c r="C30" s="111"/>
      <c r="D30" s="111"/>
      <c r="E30" s="111"/>
      <c r="F30" s="111"/>
      <c r="G30" s="111"/>
      <c r="H30" s="111"/>
      <c r="I30" s="111"/>
      <c r="J30" s="111"/>
      <c r="K30" s="111"/>
      <c r="L30" s="111"/>
      <c r="M30" s="111"/>
      <c r="N30" s="112"/>
      <c r="O30" s="112"/>
      <c r="P30" s="112"/>
      <c r="Q30" s="112"/>
      <c r="R30" s="65"/>
      <c r="S30" s="113"/>
      <c r="T30" s="59"/>
      <c r="U30" s="20"/>
    </row>
    <row r="31" spans="1:36" ht="18" customHeight="1" x14ac:dyDescent="0.15">
      <c r="A31" s="114"/>
      <c r="B31" s="111"/>
      <c r="C31" s="111"/>
      <c r="D31" s="111"/>
      <c r="E31" s="111"/>
      <c r="F31" s="111"/>
      <c r="G31" s="111"/>
      <c r="H31" s="111"/>
      <c r="I31" s="111"/>
      <c r="J31" s="111"/>
      <c r="K31" s="111"/>
      <c r="L31" s="111"/>
      <c r="M31" s="111"/>
      <c r="N31" s="112"/>
      <c r="O31" s="112"/>
      <c r="P31" s="112"/>
      <c r="Q31" s="112"/>
      <c r="R31" s="65"/>
      <c r="S31" s="113"/>
      <c r="T31" s="59"/>
      <c r="U31" s="20"/>
    </row>
    <row r="32" spans="1:36" ht="18" customHeight="1" x14ac:dyDescent="0.15">
      <c r="A32" s="115"/>
      <c r="B32" s="111"/>
      <c r="C32" s="111"/>
      <c r="D32" s="111"/>
      <c r="E32" s="111"/>
      <c r="F32" s="111"/>
      <c r="G32" s="111"/>
      <c r="H32" s="111"/>
      <c r="I32" s="111"/>
      <c r="J32" s="111"/>
      <c r="K32" s="111"/>
      <c r="L32" s="111"/>
      <c r="M32" s="111"/>
      <c r="N32" s="112"/>
      <c r="O32" s="112"/>
      <c r="P32" s="112"/>
      <c r="Q32" s="112"/>
      <c r="R32" s="65"/>
      <c r="S32" s="113"/>
      <c r="T32" s="59"/>
      <c r="U32" s="20"/>
    </row>
    <row r="33" spans="1:25" ht="18" customHeight="1" x14ac:dyDescent="0.15">
      <c r="A33" s="110"/>
      <c r="B33" s="111"/>
      <c r="C33" s="111"/>
      <c r="D33" s="111"/>
      <c r="E33" s="111"/>
      <c r="F33" s="111"/>
      <c r="G33" s="111"/>
      <c r="H33" s="636" t="str">
        <f>C6</f>
        <v/>
      </c>
      <c r="I33" s="636"/>
      <c r="J33" s="636"/>
      <c r="K33" s="636"/>
      <c r="L33" s="636"/>
      <c r="M33" s="636"/>
      <c r="N33" s="636"/>
      <c r="O33" s="285" t="s">
        <v>336</v>
      </c>
      <c r="P33" s="112"/>
      <c r="Q33" s="112"/>
      <c r="R33" s="65"/>
      <c r="S33" s="113"/>
      <c r="T33" s="59"/>
      <c r="U33" s="20"/>
      <c r="V33" s="126" t="s">
        <v>94</v>
      </c>
    </row>
    <row r="34" spans="1:25" ht="18.75" customHeight="1" x14ac:dyDescent="0.15">
      <c r="A34" s="115"/>
      <c r="B34" s="35"/>
      <c r="C34" s="35"/>
      <c r="D34" s="526" t="s">
        <v>95</v>
      </c>
      <c r="E34" s="526"/>
      <c r="F34" s="526"/>
      <c r="G34" s="526"/>
      <c r="H34" s="526"/>
      <c r="I34" s="127"/>
      <c r="J34" s="527"/>
      <c r="K34" s="527"/>
      <c r="L34" s="527"/>
      <c r="M34" s="527"/>
      <c r="N34" s="527"/>
      <c r="O34" s="527"/>
      <c r="P34" s="528"/>
      <c r="Q34" s="117" t="s">
        <v>96</v>
      </c>
      <c r="R34" s="118"/>
      <c r="S34" s="113"/>
      <c r="T34" s="59"/>
      <c r="U34" s="43"/>
      <c r="V34" s="522" t="s">
        <v>97</v>
      </c>
      <c r="W34" s="523"/>
      <c r="X34" s="523"/>
      <c r="Y34" s="523"/>
    </row>
    <row r="35" spans="1:25" ht="3.75" customHeight="1" x14ac:dyDescent="0.15">
      <c r="A35" s="119"/>
      <c r="B35" s="120"/>
      <c r="C35" s="120"/>
      <c r="D35" s="121"/>
      <c r="E35" s="121"/>
      <c r="F35" s="121"/>
      <c r="G35" s="121"/>
      <c r="H35" s="121"/>
      <c r="I35" s="121"/>
      <c r="J35" s="121"/>
      <c r="K35" s="121"/>
      <c r="L35" s="121"/>
      <c r="M35" s="121"/>
      <c r="N35" s="121"/>
      <c r="O35" s="121"/>
      <c r="P35" s="121"/>
      <c r="Q35" s="121"/>
      <c r="R35" s="65"/>
      <c r="S35" s="113"/>
      <c r="T35" s="59"/>
      <c r="U35" s="20"/>
    </row>
    <row r="36" spans="1:25" ht="12.75" customHeight="1" thickBot="1" x14ac:dyDescent="0.2">
      <c r="A36" s="122"/>
      <c r="B36" s="123"/>
      <c r="C36" s="123"/>
      <c r="D36" s="123"/>
      <c r="E36" s="123"/>
      <c r="F36" s="123"/>
      <c r="G36" s="123"/>
      <c r="H36" s="123"/>
      <c r="I36" s="123"/>
      <c r="J36" s="123"/>
      <c r="K36" s="123"/>
      <c r="L36" s="123"/>
      <c r="M36" s="123"/>
      <c r="N36" s="123"/>
      <c r="O36" s="123"/>
      <c r="P36" s="123"/>
      <c r="Q36" s="123"/>
      <c r="R36" s="123"/>
      <c r="S36" s="124"/>
      <c r="T36" s="67"/>
      <c r="U36" s="13"/>
    </row>
    <row r="38" spans="1:25" x14ac:dyDescent="0.15">
      <c r="A38" s="12" t="s">
        <v>237</v>
      </c>
    </row>
    <row r="39" spans="1:25" x14ac:dyDescent="0.15">
      <c r="A39" s="12" t="s">
        <v>236</v>
      </c>
    </row>
  </sheetData>
  <sheetProtection algorithmName="SHA-512" hashValue="EItoYU7lYbUXjK2Nf1GqGaTVEkLs5SwAl19Syb6NeToxT3je52JXRt/OlcnXpolTcpOVgxhfkGCEYVc+7YiAYg==" saltValue="3Qtx0XL/rGMXJgYA7mRoaA==" spinCount="100000" sheet="1" selectLockedCells="1"/>
  <mergeCells count="79">
    <mergeCell ref="S14:S15"/>
    <mergeCell ref="N14:O15"/>
    <mergeCell ref="J14:K15"/>
    <mergeCell ref="S16:S17"/>
    <mergeCell ref="N16:O17"/>
    <mergeCell ref="M16:M17"/>
    <mergeCell ref="J16:K17"/>
    <mergeCell ref="A23:A24"/>
    <mergeCell ref="B23:B25"/>
    <mergeCell ref="L23:M24"/>
    <mergeCell ref="N23:R24"/>
    <mergeCell ref="C24:K24"/>
    <mergeCell ref="C25:E25"/>
    <mergeCell ref="F25:K25"/>
    <mergeCell ref="V34:Y34"/>
    <mergeCell ref="L25:M25"/>
    <mergeCell ref="N25:R25"/>
    <mergeCell ref="A26:R26"/>
    <mergeCell ref="D34:H34"/>
    <mergeCell ref="J34:P34"/>
    <mergeCell ref="H33:N33"/>
    <mergeCell ref="A20:B20"/>
    <mergeCell ref="A21:B21"/>
    <mergeCell ref="D21:S21"/>
    <mergeCell ref="A18:B19"/>
    <mergeCell ref="C18:H19"/>
    <mergeCell ref="I18:I19"/>
    <mergeCell ref="K20:L20"/>
    <mergeCell ref="M20:S20"/>
    <mergeCell ref="D20:J20"/>
    <mergeCell ref="J18:L18"/>
    <mergeCell ref="M18:P18"/>
    <mergeCell ref="Q18:S18"/>
    <mergeCell ref="J19:L19"/>
    <mergeCell ref="M19:P19"/>
    <mergeCell ref="Q19:S19"/>
    <mergeCell ref="A14:B17"/>
    <mergeCell ref="P14:R14"/>
    <mergeCell ref="P17:R17"/>
    <mergeCell ref="C14:C15"/>
    <mergeCell ref="E14:E15"/>
    <mergeCell ref="I14:I15"/>
    <mergeCell ref="M14:M15"/>
    <mergeCell ref="E16:E17"/>
    <mergeCell ref="C16:C17"/>
    <mergeCell ref="F14:G15"/>
    <mergeCell ref="F16:G17"/>
    <mergeCell ref="P15:R15"/>
    <mergeCell ref="I16:I17"/>
    <mergeCell ref="P16:R16"/>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J39"/>
  <sheetViews>
    <sheetView showGridLines="0" view="pageBreakPreview" zoomScaleSheetLayoutView="100" workbookViewId="0">
      <selection activeCell="U30" sqref="U30"/>
    </sheetView>
  </sheetViews>
  <sheetFormatPr defaultColWidth="8" defaultRowHeight="12" x14ac:dyDescent="0.15"/>
  <cols>
    <col min="1" max="1" width="5.625" style="12" customWidth="1"/>
    <col min="2" max="2" width="6.625" style="12" customWidth="1"/>
    <col min="3" max="4" width="9.5" style="12" customWidth="1"/>
    <col min="5" max="5" width="3.5" style="12" customWidth="1"/>
    <col min="6" max="6" width="5" style="12" customWidth="1"/>
    <col min="7" max="7" width="4.5" style="12" customWidth="1"/>
    <col min="8" max="8" width="9.5" style="12" customWidth="1"/>
    <col min="9" max="9" width="3.5" style="12" customWidth="1"/>
    <col min="10" max="10" width="5.625" style="12" customWidth="1"/>
    <col min="11" max="11" width="3.875" style="12" customWidth="1"/>
    <col min="12" max="12" width="9.5" style="12" customWidth="1"/>
    <col min="13" max="13" width="3.5" style="12" customWidth="1"/>
    <col min="14" max="14" width="5.625" style="12" customWidth="1"/>
    <col min="15" max="15" width="3.875" style="12" customWidth="1"/>
    <col min="16" max="17" width="3.5" style="12" customWidth="1"/>
    <col min="18" max="18" width="2.5" style="12" customWidth="1"/>
    <col min="19" max="19" width="3.5" style="12" customWidth="1"/>
    <col min="20" max="21" width="2.5" style="12" customWidth="1"/>
    <col min="22" max="22" width="8" style="12"/>
    <col min="23" max="23" width="8" style="101"/>
    <col min="24" max="16384" width="8" style="12"/>
  </cols>
  <sheetData>
    <row r="1" spans="1:21" ht="42" customHeight="1" x14ac:dyDescent="0.15">
      <c r="A1" s="16"/>
      <c r="B1" s="592" t="str">
        <f>データシート!A1&amp;"参加申込書"</f>
        <v>令和７年度　第60回茨城県アンサンブルコンテスト県西地区大会参加申込書</v>
      </c>
      <c r="C1" s="592"/>
      <c r="D1" s="592"/>
      <c r="E1" s="592"/>
      <c r="F1" s="592"/>
      <c r="G1" s="592"/>
      <c r="H1" s="592"/>
      <c r="I1" s="592"/>
      <c r="J1" s="592"/>
      <c r="K1" s="592"/>
      <c r="L1" s="592"/>
      <c r="M1" s="592"/>
      <c r="N1" s="592"/>
      <c r="O1" s="592"/>
      <c r="P1" s="592"/>
      <c r="Q1" s="17"/>
      <c r="R1" s="17"/>
      <c r="S1" s="17"/>
      <c r="T1" s="17"/>
      <c r="U1" s="18"/>
    </row>
    <row r="2" spans="1:21" ht="7.5" customHeight="1" thickBot="1" x14ac:dyDescent="0.2">
      <c r="A2" s="16"/>
      <c r="B2" s="16"/>
      <c r="C2" s="16"/>
      <c r="D2" s="16"/>
      <c r="E2" s="16"/>
      <c r="F2" s="16"/>
      <c r="G2" s="16"/>
      <c r="H2" s="16"/>
      <c r="I2" s="16"/>
      <c r="J2" s="16"/>
      <c r="K2" s="16"/>
      <c r="L2" s="16"/>
      <c r="M2" s="16"/>
      <c r="N2" s="16"/>
      <c r="O2" s="16"/>
      <c r="P2" s="16"/>
      <c r="Q2" s="16"/>
      <c r="R2" s="16"/>
      <c r="S2" s="16"/>
      <c r="T2" s="16"/>
      <c r="U2" s="13"/>
    </row>
    <row r="3" spans="1:21" ht="35.25" customHeight="1" x14ac:dyDescent="0.15">
      <c r="A3" s="593" t="s">
        <v>332</v>
      </c>
      <c r="B3" s="594"/>
      <c r="C3" s="595" t="str">
        <f>データシート!C5</f>
        <v>県西</v>
      </c>
      <c r="D3" s="596"/>
      <c r="E3" s="597" t="s">
        <v>323</v>
      </c>
      <c r="F3" s="598"/>
      <c r="G3" s="599"/>
      <c r="H3" s="600" t="s">
        <v>130</v>
      </c>
      <c r="I3" s="601"/>
      <c r="J3" s="601"/>
      <c r="K3" s="594"/>
      <c r="L3" s="602" t="str">
        <f>データシート!B5</f>
        <v/>
      </c>
      <c r="M3" s="603"/>
      <c r="N3" s="603"/>
      <c r="O3" s="135" t="s">
        <v>73</v>
      </c>
      <c r="P3" s="135"/>
      <c r="Q3" s="135"/>
      <c r="R3" s="135"/>
      <c r="S3" s="136"/>
      <c r="T3" s="58"/>
      <c r="U3" s="19"/>
    </row>
    <row r="4" spans="1:21" ht="2.25" customHeight="1" x14ac:dyDescent="0.15">
      <c r="A4" s="524"/>
      <c r="B4" s="525"/>
      <c r="C4" s="525"/>
      <c r="D4" s="525"/>
      <c r="E4" s="525"/>
      <c r="F4" s="525"/>
      <c r="G4" s="525"/>
      <c r="H4" s="525"/>
      <c r="I4" s="525"/>
      <c r="J4" s="525"/>
      <c r="K4" s="525"/>
      <c r="L4" s="525"/>
      <c r="M4" s="525"/>
      <c r="N4" s="525"/>
      <c r="O4" s="525"/>
      <c r="P4" s="525"/>
      <c r="Q4" s="525"/>
      <c r="R4" s="525"/>
      <c r="S4" s="42"/>
      <c r="T4" s="59"/>
      <c r="U4" s="20"/>
    </row>
    <row r="5" spans="1:21" ht="20.100000000000001" customHeight="1" x14ac:dyDescent="0.15">
      <c r="A5" s="563" t="s">
        <v>5</v>
      </c>
      <c r="B5" s="564"/>
      <c r="C5" s="626" t="str">
        <f>データシート!$E$5</f>
        <v/>
      </c>
      <c r="D5" s="627"/>
      <c r="E5" s="627"/>
      <c r="F5" s="627"/>
      <c r="G5" s="628"/>
      <c r="H5" s="629" t="s">
        <v>74</v>
      </c>
      <c r="I5" s="630"/>
      <c r="J5" s="630"/>
      <c r="K5" s="631"/>
      <c r="L5" s="632" t="s">
        <v>67</v>
      </c>
      <c r="M5" s="631"/>
      <c r="N5" s="633" t="s">
        <v>315</v>
      </c>
      <c r="O5" s="634"/>
      <c r="P5" s="634"/>
      <c r="Q5" s="634"/>
      <c r="R5" s="634"/>
      <c r="S5" s="635"/>
      <c r="T5" s="60"/>
      <c r="U5" s="23"/>
    </row>
    <row r="6" spans="1:21" ht="45" customHeight="1" x14ac:dyDescent="0.15">
      <c r="A6" s="565"/>
      <c r="B6" s="566"/>
      <c r="C6" s="618" t="str">
        <f>データシート!D5</f>
        <v/>
      </c>
      <c r="D6" s="619"/>
      <c r="E6" s="619"/>
      <c r="F6" s="619"/>
      <c r="G6" s="99" t="s">
        <v>204</v>
      </c>
      <c r="H6" s="620" t="str">
        <f>データシート!G5</f>
        <v/>
      </c>
      <c r="I6" s="621"/>
      <c r="J6" s="622" t="str">
        <f>データシート!H5</f>
        <v/>
      </c>
      <c r="K6" s="623"/>
      <c r="L6" s="624" t="str">
        <f>データシート!I5</f>
        <v/>
      </c>
      <c r="M6" s="625"/>
      <c r="N6" s="612" t="str">
        <f>データシート!K5</f>
        <v/>
      </c>
      <c r="O6" s="613"/>
      <c r="P6" s="613"/>
      <c r="Q6" s="613"/>
      <c r="R6" s="613"/>
      <c r="S6" s="614"/>
      <c r="T6" s="59"/>
      <c r="U6" s="20"/>
    </row>
    <row r="7" spans="1:21" ht="20.100000000000001" customHeight="1" x14ac:dyDescent="0.15">
      <c r="A7" s="21"/>
      <c r="B7" s="22"/>
      <c r="C7" s="615" t="str">
        <f>IF(データシート!M5="","",データシート!M5)</f>
        <v/>
      </c>
      <c r="D7" s="616"/>
      <c r="E7" s="616"/>
      <c r="F7" s="616"/>
      <c r="G7" s="616"/>
      <c r="H7" s="616"/>
      <c r="I7" s="616"/>
      <c r="J7" s="616"/>
      <c r="K7" s="616"/>
      <c r="L7" s="616"/>
      <c r="M7" s="616"/>
      <c r="N7" s="616"/>
      <c r="O7" s="616"/>
      <c r="P7" s="616"/>
      <c r="Q7" s="616"/>
      <c r="R7" s="616"/>
      <c r="S7" s="617"/>
      <c r="T7" s="61"/>
      <c r="U7" s="24"/>
    </row>
    <row r="8" spans="1:21" ht="45" customHeight="1" x14ac:dyDescent="0.15">
      <c r="A8" s="604" t="s">
        <v>76</v>
      </c>
      <c r="B8" s="605"/>
      <c r="C8" s="606" t="str">
        <f>IF(データシート!L5="","",データシート!L5)</f>
        <v/>
      </c>
      <c r="D8" s="607"/>
      <c r="E8" s="607"/>
      <c r="F8" s="607"/>
      <c r="G8" s="607"/>
      <c r="H8" s="607"/>
      <c r="I8" s="607"/>
      <c r="J8" s="607"/>
      <c r="K8" s="607"/>
      <c r="L8" s="607"/>
      <c r="M8" s="607"/>
      <c r="N8" s="607"/>
      <c r="O8" s="607"/>
      <c r="P8" s="607"/>
      <c r="Q8" s="607"/>
      <c r="R8" s="607"/>
      <c r="S8" s="608"/>
      <c r="T8" s="130"/>
      <c r="U8" s="25"/>
    </row>
    <row r="9" spans="1:21" ht="20.100000000000001" customHeight="1" x14ac:dyDescent="0.15">
      <c r="A9" s="26"/>
      <c r="B9" s="27"/>
      <c r="C9" s="609" t="str">
        <f>IF(データシート!N5="","",データシート!N5)</f>
        <v/>
      </c>
      <c r="D9" s="610"/>
      <c r="E9" s="610"/>
      <c r="F9" s="610"/>
      <c r="G9" s="610"/>
      <c r="H9" s="610"/>
      <c r="I9" s="610"/>
      <c r="J9" s="610"/>
      <c r="K9" s="610"/>
      <c r="L9" s="610"/>
      <c r="M9" s="610"/>
      <c r="N9" s="610"/>
      <c r="O9" s="610"/>
      <c r="P9" s="610"/>
      <c r="Q9" s="610"/>
      <c r="R9" s="610"/>
      <c r="S9" s="611"/>
      <c r="T9" s="62"/>
      <c r="U9" s="28"/>
    </row>
    <row r="10" spans="1:21" ht="20.100000000000001" customHeight="1" x14ac:dyDescent="0.15">
      <c r="A10" s="563" t="s">
        <v>41</v>
      </c>
      <c r="B10" s="564"/>
      <c r="C10" s="567" t="str">
        <f>IF(データシート!$P$5="","",データシート!$P$5)</f>
        <v/>
      </c>
      <c r="D10" s="568"/>
      <c r="E10" s="568"/>
      <c r="F10" s="568"/>
      <c r="G10" s="568"/>
      <c r="H10" s="568"/>
      <c r="I10" s="569"/>
      <c r="J10" s="570" t="str">
        <f>IF(データシート!$Q$5="","",データシート!$Q$5)</f>
        <v/>
      </c>
      <c r="K10" s="570"/>
      <c r="L10" s="570"/>
      <c r="M10" s="570"/>
      <c r="N10" s="570"/>
      <c r="O10" s="570"/>
      <c r="P10" s="570"/>
      <c r="Q10" s="570"/>
      <c r="R10" s="570"/>
      <c r="S10" s="571"/>
      <c r="T10" s="62"/>
      <c r="U10" s="28"/>
    </row>
    <row r="11" spans="1:21" ht="24.95" customHeight="1" x14ac:dyDescent="0.15">
      <c r="A11" s="565"/>
      <c r="B11" s="566"/>
      <c r="C11" s="574" t="str">
        <f>データシート!$O$5</f>
        <v/>
      </c>
      <c r="D11" s="575"/>
      <c r="E11" s="575"/>
      <c r="F11" s="575"/>
      <c r="G11" s="575"/>
      <c r="H11" s="575"/>
      <c r="I11" s="576"/>
      <c r="J11" s="572"/>
      <c r="K11" s="572"/>
      <c r="L11" s="572"/>
      <c r="M11" s="572"/>
      <c r="N11" s="572"/>
      <c r="O11" s="572"/>
      <c r="P11" s="572"/>
      <c r="Q11" s="572"/>
      <c r="R11" s="572"/>
      <c r="S11" s="573"/>
      <c r="T11" s="62"/>
      <c r="U11" s="28"/>
    </row>
    <row r="12" spans="1:21" ht="20.100000000000001" customHeight="1" x14ac:dyDescent="0.15">
      <c r="A12" s="563" t="s">
        <v>42</v>
      </c>
      <c r="B12" s="564"/>
      <c r="C12" s="584" t="str">
        <f>IF(データシート!$S$5="","",データシート!$S$5)</f>
        <v/>
      </c>
      <c r="D12" s="585"/>
      <c r="E12" s="585"/>
      <c r="F12" s="585"/>
      <c r="G12" s="585"/>
      <c r="H12" s="585"/>
      <c r="I12" s="586"/>
      <c r="J12" s="570" t="str">
        <f>IF(データシート!$T$5="","",データシート!$T$5)</f>
        <v/>
      </c>
      <c r="K12" s="570"/>
      <c r="L12" s="570"/>
      <c r="M12" s="570"/>
      <c r="N12" s="570"/>
      <c r="O12" s="570"/>
      <c r="P12" s="570"/>
      <c r="Q12" s="570"/>
      <c r="R12" s="570"/>
      <c r="S12" s="571"/>
      <c r="T12" s="62"/>
      <c r="U12" s="28"/>
    </row>
    <row r="13" spans="1:21" ht="24.95" customHeight="1" x14ac:dyDescent="0.15">
      <c r="A13" s="565"/>
      <c r="B13" s="566"/>
      <c r="C13" s="587" t="str">
        <f>IF(データシート!$R$5="","",データシート!$R$5)</f>
        <v/>
      </c>
      <c r="D13" s="588"/>
      <c r="E13" s="588"/>
      <c r="F13" s="588"/>
      <c r="G13" s="588"/>
      <c r="H13" s="588"/>
      <c r="I13" s="589"/>
      <c r="J13" s="572"/>
      <c r="K13" s="572"/>
      <c r="L13" s="572"/>
      <c r="M13" s="572"/>
      <c r="N13" s="572"/>
      <c r="O13" s="572"/>
      <c r="P13" s="572"/>
      <c r="Q13" s="572"/>
      <c r="R13" s="572"/>
      <c r="S13" s="573"/>
      <c r="T13" s="62"/>
      <c r="U13" s="28"/>
    </row>
    <row r="14" spans="1:21" ht="15" customHeight="1" x14ac:dyDescent="0.15">
      <c r="A14" s="578" t="s">
        <v>326</v>
      </c>
      <c r="B14" s="579"/>
      <c r="C14" s="518" t="str">
        <f>IF(データシート!W5="","",データシート!W5)</f>
        <v/>
      </c>
      <c r="D14" s="199" t="str">
        <f>IF(データシート!U5="","",データシート!U5)</f>
        <v/>
      </c>
      <c r="E14" s="516" t="str">
        <f>IF(データシート!X5="","",データシート!X5)</f>
        <v/>
      </c>
      <c r="F14" s="518" t="str">
        <f>IF(データシート!AA5="","",データシート!AA5)</f>
        <v/>
      </c>
      <c r="G14" s="519"/>
      <c r="H14" s="199" t="str">
        <f>IF(データシート!Y5="","",データシート!Y5)</f>
        <v/>
      </c>
      <c r="I14" s="516" t="str">
        <f>IF(データシート!AB5="","",データシート!AB5)</f>
        <v/>
      </c>
      <c r="J14" s="518" t="str">
        <f>IF(データシート!AE5="","",データシート!AE5)</f>
        <v/>
      </c>
      <c r="K14" s="519"/>
      <c r="L14" s="199" t="str">
        <f>IF(データシート!AC5="","",データシート!AC5)</f>
        <v/>
      </c>
      <c r="M14" s="516" t="str">
        <f>IF(データシート!AF5="","",データシート!AF5)</f>
        <v/>
      </c>
      <c r="N14" s="518" t="str">
        <f>IF(データシート!AI5="","",データシート!AI5)</f>
        <v/>
      </c>
      <c r="O14" s="519"/>
      <c r="P14" s="515" t="str">
        <f>IF(データシート!AG5="","",データシート!AG5)</f>
        <v/>
      </c>
      <c r="Q14" s="515"/>
      <c r="R14" s="515"/>
      <c r="S14" s="516" t="str">
        <f>データシート!AJ5</f>
        <v/>
      </c>
      <c r="T14" s="63"/>
      <c r="U14" s="29"/>
    </row>
    <row r="15" spans="1:21" ht="15" customHeight="1" x14ac:dyDescent="0.15">
      <c r="A15" s="580"/>
      <c r="B15" s="581"/>
      <c r="C15" s="520"/>
      <c r="D15" s="200" t="str">
        <f>IF(データシート!V5="","",データシート!V5)</f>
        <v/>
      </c>
      <c r="E15" s="517"/>
      <c r="F15" s="520"/>
      <c r="G15" s="521"/>
      <c r="H15" s="200" t="str">
        <f>IF(データシート!Z5="","",データシート!Z5)</f>
        <v/>
      </c>
      <c r="I15" s="517"/>
      <c r="J15" s="520"/>
      <c r="K15" s="521"/>
      <c r="L15" s="200" t="str">
        <f>IF(データシート!AD5="","",データシート!AD5)</f>
        <v/>
      </c>
      <c r="M15" s="517"/>
      <c r="N15" s="520"/>
      <c r="O15" s="521"/>
      <c r="P15" s="577" t="str">
        <f>IF(データシート!AH5="","",データシート!AH5)</f>
        <v/>
      </c>
      <c r="Q15" s="577"/>
      <c r="R15" s="577"/>
      <c r="S15" s="517"/>
      <c r="T15" s="63"/>
      <c r="U15" s="29"/>
    </row>
    <row r="16" spans="1:21" ht="15" customHeight="1" x14ac:dyDescent="0.15">
      <c r="A16" s="580"/>
      <c r="B16" s="581"/>
      <c r="C16" s="518" t="str">
        <f>IF(データシート!AM5="","",データシート!AM5)</f>
        <v/>
      </c>
      <c r="D16" s="199" t="str">
        <f>IF(データシート!AK5="","",データシート!AK5)</f>
        <v/>
      </c>
      <c r="E16" s="516" t="str">
        <f>IF(データシート!AN5="","",データシート!AN5)</f>
        <v/>
      </c>
      <c r="F16" s="518" t="str">
        <f>IF(データシート!AQ5="","",データシート!AQ5)</f>
        <v/>
      </c>
      <c r="G16" s="519"/>
      <c r="H16" s="199" t="str">
        <f>IF(データシート!AO5="","",データシート!AO5)</f>
        <v/>
      </c>
      <c r="I16" s="516" t="str">
        <f>IF(データシート!AR5="","",データシート!AR5)</f>
        <v/>
      </c>
      <c r="J16" s="518" t="str">
        <f>IF(データシート!AU5="","",データシート!AU5)</f>
        <v/>
      </c>
      <c r="K16" s="519"/>
      <c r="L16" s="199" t="str">
        <f>IF(データシート!AS5="","",データシート!AS5)</f>
        <v/>
      </c>
      <c r="M16" s="516" t="str">
        <f>IF(データシート!AV5="","",データシート!AV5)</f>
        <v/>
      </c>
      <c r="N16" s="518" t="str">
        <f>IF(データシート!AY5="","",データシート!AY5)</f>
        <v/>
      </c>
      <c r="O16" s="519"/>
      <c r="P16" s="515" t="str">
        <f>IF(データシート!AW5="","",データシート!AW5)</f>
        <v/>
      </c>
      <c r="Q16" s="515"/>
      <c r="R16" s="515"/>
      <c r="S16" s="516" t="str">
        <f>IF(データシート!AZ5="","",データシート!AZ5)</f>
        <v/>
      </c>
      <c r="T16" s="63"/>
      <c r="U16" s="29"/>
    </row>
    <row r="17" spans="1:36" ht="15" customHeight="1" x14ac:dyDescent="0.15">
      <c r="A17" s="582"/>
      <c r="B17" s="583"/>
      <c r="C17" s="520"/>
      <c r="D17" s="200" t="str">
        <f>IF(データシート!AL5="","",データシート!AL5)</f>
        <v/>
      </c>
      <c r="E17" s="517"/>
      <c r="F17" s="520"/>
      <c r="G17" s="521"/>
      <c r="H17" s="200" t="str">
        <f>IF(データシート!AP5="","",データシート!AP5)</f>
        <v/>
      </c>
      <c r="I17" s="517"/>
      <c r="J17" s="520"/>
      <c r="K17" s="521"/>
      <c r="L17" s="200" t="str">
        <f>IF(データシート!AT5="","",データシート!AT5)</f>
        <v/>
      </c>
      <c r="M17" s="517"/>
      <c r="N17" s="520"/>
      <c r="O17" s="521"/>
      <c r="P17" s="577" t="str">
        <f>IF(データシート!AX5="","",データシート!AX5)</f>
        <v/>
      </c>
      <c r="Q17" s="577"/>
      <c r="R17" s="577"/>
      <c r="S17" s="517"/>
      <c r="T17" s="63"/>
      <c r="U17" s="29"/>
      <c r="W17" s="164">
        <v>1</v>
      </c>
      <c r="X17" s="93" t="s">
        <v>212</v>
      </c>
    </row>
    <row r="18" spans="1:36" ht="30" customHeight="1" x14ac:dyDescent="0.15">
      <c r="A18" s="529" t="s">
        <v>182</v>
      </c>
      <c r="B18" s="530"/>
      <c r="C18" s="533" t="str">
        <f>IF(データシート!BA5="","",データシート!BA5)</f>
        <v/>
      </c>
      <c r="D18" s="534"/>
      <c r="E18" s="534"/>
      <c r="F18" s="534"/>
      <c r="G18" s="534"/>
      <c r="H18" s="535"/>
      <c r="I18" s="539">
        <f>IF(データシート!BB5="","",データシート!BB5)</f>
        <v>0</v>
      </c>
      <c r="J18" s="637" t="s">
        <v>178</v>
      </c>
      <c r="K18" s="637"/>
      <c r="L18" s="637"/>
      <c r="M18" s="638" t="str">
        <f>IF(データシート!BC5=0,"",データシート!BC5)</f>
        <v/>
      </c>
      <c r="N18" s="639"/>
      <c r="O18" s="639"/>
      <c r="P18" s="639"/>
      <c r="Q18" s="640" t="s">
        <v>180</v>
      </c>
      <c r="R18" s="640"/>
      <c r="S18" s="641"/>
      <c r="T18" s="63"/>
      <c r="U18" s="29"/>
      <c r="W18" s="164">
        <v>2</v>
      </c>
      <c r="X18" s="93" t="s">
        <v>247</v>
      </c>
      <c r="Y18" s="93"/>
      <c r="Z18" s="93"/>
      <c r="AA18" s="93"/>
      <c r="AB18" s="93"/>
      <c r="AC18" s="94"/>
      <c r="AD18" s="94"/>
      <c r="AE18" s="94"/>
      <c r="AF18" s="94"/>
      <c r="AG18" s="94"/>
      <c r="AH18" s="94"/>
      <c r="AI18" s="94"/>
      <c r="AJ18" s="94"/>
    </row>
    <row r="19" spans="1:36" ht="30" customHeight="1" x14ac:dyDescent="0.15">
      <c r="A19" s="531"/>
      <c r="B19" s="532"/>
      <c r="C19" s="536"/>
      <c r="D19" s="537"/>
      <c r="E19" s="537"/>
      <c r="F19" s="537"/>
      <c r="G19" s="537"/>
      <c r="H19" s="538"/>
      <c r="I19" s="540"/>
      <c r="J19" s="642"/>
      <c r="K19" s="643"/>
      <c r="L19" s="644"/>
      <c r="M19" s="638"/>
      <c r="N19" s="639"/>
      <c r="O19" s="639"/>
      <c r="P19" s="639"/>
      <c r="Q19" s="640"/>
      <c r="R19" s="640"/>
      <c r="S19" s="641"/>
      <c r="T19" s="63"/>
      <c r="U19" s="29"/>
      <c r="W19" s="164">
        <v>3</v>
      </c>
      <c r="X19" s="93" t="s">
        <v>215</v>
      </c>
      <c r="Y19" s="93"/>
      <c r="Z19" s="93"/>
      <c r="AA19" s="93"/>
      <c r="AB19" s="93"/>
      <c r="AC19" s="94"/>
      <c r="AD19" s="94"/>
      <c r="AE19" s="94"/>
      <c r="AF19" s="94"/>
      <c r="AG19" s="94"/>
      <c r="AH19" s="94"/>
      <c r="AI19" s="94"/>
      <c r="AJ19" s="94"/>
    </row>
    <row r="20" spans="1:36" ht="30" customHeight="1" x14ac:dyDescent="0.15">
      <c r="A20" s="550" t="s">
        <v>170</v>
      </c>
      <c r="B20" s="551"/>
      <c r="C20" s="100" t="str">
        <f>IF(データシート!BE5=0,"",データシート!BE5)</f>
        <v/>
      </c>
      <c r="D20" s="645" t="str">
        <f>IF(データシート!BD5=0,"",データシート!BD5)</f>
        <v/>
      </c>
      <c r="E20" s="648"/>
      <c r="F20" s="648"/>
      <c r="G20" s="648"/>
      <c r="H20" s="648"/>
      <c r="I20" s="648"/>
      <c r="J20" s="650"/>
      <c r="K20" s="645" t="s">
        <v>231</v>
      </c>
      <c r="L20" s="646"/>
      <c r="M20" s="647">
        <f>データシート!J5</f>
        <v>0</v>
      </c>
      <c r="N20" s="648"/>
      <c r="O20" s="648"/>
      <c r="P20" s="648"/>
      <c r="Q20" s="648"/>
      <c r="R20" s="648"/>
      <c r="S20" s="649"/>
      <c r="T20" s="63"/>
      <c r="U20" s="29"/>
      <c r="W20" s="164">
        <v>4</v>
      </c>
      <c r="X20" s="93" t="s">
        <v>216</v>
      </c>
      <c r="Y20" s="93"/>
      <c r="Z20" s="93"/>
      <c r="AA20" s="93"/>
      <c r="AB20" s="93"/>
      <c r="AC20" s="94"/>
      <c r="AD20" s="94"/>
      <c r="AE20" s="94"/>
      <c r="AF20" s="94"/>
      <c r="AG20" s="94"/>
      <c r="AH20" s="94"/>
      <c r="AI20" s="94"/>
      <c r="AJ20" s="94"/>
    </row>
    <row r="21" spans="1:36" ht="30" customHeight="1" x14ac:dyDescent="0.15">
      <c r="A21" s="552" t="s">
        <v>221</v>
      </c>
      <c r="B21" s="553"/>
      <c r="C21" s="100" t="str">
        <f>IF(データシート!BF5=0,"",データシート!BF5)</f>
        <v/>
      </c>
      <c r="D21" s="662" t="e">
        <f>VLOOKUP(C21,$W$17:$X$21,2,FALSE)</f>
        <v>#N/A</v>
      </c>
      <c r="E21" s="663"/>
      <c r="F21" s="663"/>
      <c r="G21" s="663"/>
      <c r="H21" s="663"/>
      <c r="I21" s="663"/>
      <c r="J21" s="663"/>
      <c r="K21" s="663"/>
      <c r="L21" s="663"/>
      <c r="M21" s="663"/>
      <c r="N21" s="663"/>
      <c r="O21" s="663"/>
      <c r="P21" s="663"/>
      <c r="Q21" s="663"/>
      <c r="R21" s="663"/>
      <c r="S21" s="664"/>
      <c r="T21" s="63"/>
      <c r="U21" s="29"/>
      <c r="W21" s="164">
        <v>5</v>
      </c>
      <c r="X21" s="93" t="s">
        <v>214</v>
      </c>
      <c r="Y21" s="93"/>
      <c r="Z21" s="93"/>
      <c r="AA21" s="93"/>
      <c r="AB21" s="93"/>
      <c r="AC21" s="94"/>
      <c r="AD21" s="94"/>
      <c r="AE21" s="94"/>
      <c r="AF21" s="94"/>
      <c r="AG21" s="94"/>
      <c r="AH21" s="94"/>
      <c r="AI21" s="94"/>
      <c r="AJ21" s="94"/>
    </row>
    <row r="22" spans="1:36" ht="2.25" customHeight="1" x14ac:dyDescent="0.15">
      <c r="A22" s="128"/>
      <c r="B22" s="74"/>
      <c r="C22" s="74"/>
      <c r="D22" s="74"/>
      <c r="E22" s="74"/>
      <c r="F22" s="74"/>
      <c r="G22" s="74"/>
      <c r="H22" s="74"/>
      <c r="I22" s="74"/>
      <c r="J22" s="74"/>
      <c r="K22" s="74"/>
      <c r="L22" s="74"/>
      <c r="M22" s="74"/>
      <c r="N22" s="74"/>
      <c r="O22" s="74"/>
      <c r="P22" s="74"/>
      <c r="Q22" s="74"/>
      <c r="R22" s="74"/>
      <c r="S22" s="42"/>
      <c r="T22" s="59"/>
      <c r="U22" s="20"/>
    </row>
    <row r="23" spans="1:36" ht="20.100000000000001" customHeight="1" x14ac:dyDescent="0.15">
      <c r="A23" s="554" t="s">
        <v>86</v>
      </c>
      <c r="B23" s="556" t="s">
        <v>12</v>
      </c>
      <c r="C23" s="102" t="s">
        <v>87</v>
      </c>
      <c r="D23" s="156">
        <f>データシート!BI3</f>
        <v>0</v>
      </c>
      <c r="E23" s="156"/>
      <c r="F23" s="156"/>
      <c r="G23" s="103"/>
      <c r="H23" s="103"/>
      <c r="I23" s="103"/>
      <c r="J23" s="103"/>
      <c r="K23" s="104"/>
      <c r="L23" s="541" t="s">
        <v>44</v>
      </c>
      <c r="M23" s="542"/>
      <c r="N23" s="541">
        <f>データシート!$BG$3</f>
        <v>0</v>
      </c>
      <c r="O23" s="654"/>
      <c r="P23" s="654"/>
      <c r="Q23" s="654"/>
      <c r="R23" s="654"/>
      <c r="S23" s="105"/>
      <c r="T23" s="65"/>
      <c r="U23" s="31"/>
    </row>
    <row r="24" spans="1:36" ht="20.100000000000001" customHeight="1" x14ac:dyDescent="0.15">
      <c r="A24" s="555"/>
      <c r="B24" s="557"/>
      <c r="C24" s="547">
        <f>データシート!BJ3</f>
        <v>0</v>
      </c>
      <c r="D24" s="548"/>
      <c r="E24" s="548"/>
      <c r="F24" s="548"/>
      <c r="G24" s="548"/>
      <c r="H24" s="548"/>
      <c r="I24" s="548"/>
      <c r="J24" s="548"/>
      <c r="K24" s="549"/>
      <c r="L24" s="543"/>
      <c r="M24" s="544"/>
      <c r="N24" s="543"/>
      <c r="O24" s="656"/>
      <c r="P24" s="656"/>
      <c r="Q24" s="656"/>
      <c r="R24" s="656"/>
      <c r="S24" s="106"/>
      <c r="T24" s="65"/>
      <c r="U24" s="31"/>
    </row>
    <row r="25" spans="1:36" ht="39.950000000000003" customHeight="1" x14ac:dyDescent="0.15">
      <c r="A25" s="32" t="s">
        <v>88</v>
      </c>
      <c r="B25" s="558"/>
      <c r="C25" s="658" t="s">
        <v>190</v>
      </c>
      <c r="D25" s="659"/>
      <c r="E25" s="659"/>
      <c r="F25" s="660">
        <f>データシート!BK3</f>
        <v>0</v>
      </c>
      <c r="G25" s="660"/>
      <c r="H25" s="660"/>
      <c r="I25" s="660"/>
      <c r="J25" s="660"/>
      <c r="K25" s="661"/>
      <c r="L25" s="545" t="s">
        <v>188</v>
      </c>
      <c r="M25" s="546"/>
      <c r="N25" s="651">
        <f>データシート!$BH$3</f>
        <v>0</v>
      </c>
      <c r="O25" s="652"/>
      <c r="P25" s="652"/>
      <c r="Q25" s="652"/>
      <c r="R25" s="652"/>
      <c r="S25" s="107"/>
      <c r="T25" s="65"/>
      <c r="U25" s="31"/>
    </row>
    <row r="26" spans="1:36" ht="2.25" customHeight="1" x14ac:dyDescent="0.15">
      <c r="A26" s="524"/>
      <c r="B26" s="525"/>
      <c r="C26" s="525"/>
      <c r="D26" s="525"/>
      <c r="E26" s="525"/>
      <c r="F26" s="525"/>
      <c r="G26" s="525"/>
      <c r="H26" s="525"/>
      <c r="I26" s="525"/>
      <c r="J26" s="525"/>
      <c r="K26" s="525"/>
      <c r="L26" s="525"/>
      <c r="M26" s="525"/>
      <c r="N26" s="525"/>
      <c r="O26" s="525"/>
      <c r="P26" s="525"/>
      <c r="Q26" s="525"/>
      <c r="R26" s="525"/>
      <c r="S26" s="42"/>
      <c r="T26" s="59"/>
      <c r="U26" s="20"/>
    </row>
    <row r="27" spans="1:36" ht="18.75" customHeight="1" x14ac:dyDescent="0.15">
      <c r="A27" s="138" t="s">
        <v>90</v>
      </c>
      <c r="B27" s="108"/>
      <c r="C27" s="137"/>
      <c r="D27" s="108"/>
      <c r="E27" s="109"/>
      <c r="F27" s="35"/>
      <c r="G27" s="35"/>
      <c r="H27" s="36"/>
      <c r="I27" s="36"/>
      <c r="J27" s="35"/>
      <c r="K27" s="35"/>
      <c r="L27" s="139" t="str">
        <f>印刷シートA!L27</f>
        <v>令和　７　年</v>
      </c>
      <c r="M27" s="36"/>
      <c r="N27" s="37"/>
      <c r="O27" s="38" t="s">
        <v>91</v>
      </c>
      <c r="P27" s="39"/>
      <c r="Q27" s="40" t="s">
        <v>92</v>
      </c>
      <c r="R27" s="68"/>
      <c r="S27" s="72"/>
      <c r="T27" s="66"/>
      <c r="U27" s="41"/>
      <c r="V27" s="126" t="s">
        <v>93</v>
      </c>
    </row>
    <row r="28" spans="1:36" ht="18.75" customHeight="1" x14ac:dyDescent="0.15">
      <c r="A28" s="115"/>
      <c r="B28" s="109"/>
      <c r="C28" s="109"/>
      <c r="D28" s="109"/>
      <c r="E28" s="109"/>
      <c r="F28" s="35"/>
      <c r="G28" s="35"/>
      <c r="H28" s="36"/>
      <c r="I28" s="36"/>
      <c r="J28" s="35"/>
      <c r="K28" s="35"/>
      <c r="L28" s="36"/>
      <c r="M28" s="36"/>
      <c r="N28" s="37"/>
      <c r="O28" s="38"/>
      <c r="P28" s="129"/>
      <c r="Q28" s="133"/>
      <c r="R28" s="66"/>
      <c r="S28" s="134"/>
      <c r="T28" s="66"/>
      <c r="U28" s="41"/>
      <c r="V28" s="126"/>
    </row>
    <row r="29" spans="1:36" ht="13.5" x14ac:dyDescent="0.15">
      <c r="A29" s="110"/>
      <c r="B29" s="111"/>
      <c r="C29" s="111"/>
      <c r="D29" s="111"/>
      <c r="E29" s="111"/>
      <c r="F29" s="111"/>
      <c r="G29" s="111"/>
      <c r="H29" s="111"/>
      <c r="I29" s="111"/>
      <c r="J29" s="111"/>
      <c r="K29" s="111"/>
      <c r="L29" s="111"/>
      <c r="M29" s="111"/>
      <c r="N29" s="112"/>
      <c r="O29" s="112"/>
      <c r="P29" s="112"/>
      <c r="Q29" s="112"/>
      <c r="R29" s="65"/>
      <c r="S29" s="113"/>
      <c r="T29" s="59"/>
      <c r="U29" s="20"/>
    </row>
    <row r="30" spans="1:36" ht="18" customHeight="1" x14ac:dyDescent="0.15">
      <c r="A30" s="140" t="s">
        <v>367</v>
      </c>
      <c r="B30" s="111"/>
      <c r="C30" s="111"/>
      <c r="D30" s="111"/>
      <c r="E30" s="111"/>
      <c r="F30" s="111"/>
      <c r="G30" s="111"/>
      <c r="H30" s="111"/>
      <c r="I30" s="111"/>
      <c r="J30" s="111"/>
      <c r="K30" s="111"/>
      <c r="L30" s="111"/>
      <c r="M30" s="111"/>
      <c r="N30" s="112"/>
      <c r="O30" s="112"/>
      <c r="P30" s="112"/>
      <c r="Q30" s="112"/>
      <c r="R30" s="65"/>
      <c r="S30" s="113"/>
      <c r="T30" s="59"/>
      <c r="U30" s="20"/>
    </row>
    <row r="31" spans="1:36" ht="18" customHeight="1" x14ac:dyDescent="0.15">
      <c r="A31" s="114"/>
      <c r="B31" s="111"/>
      <c r="C31" s="111"/>
      <c r="D31" s="111"/>
      <c r="E31" s="111"/>
      <c r="F31" s="111"/>
      <c r="G31" s="111"/>
      <c r="H31" s="111"/>
      <c r="I31" s="111"/>
      <c r="J31" s="111"/>
      <c r="K31" s="111"/>
      <c r="L31" s="111"/>
      <c r="M31" s="111"/>
      <c r="N31" s="112"/>
      <c r="O31" s="112"/>
      <c r="P31" s="112"/>
      <c r="Q31" s="112"/>
      <c r="R31" s="65"/>
      <c r="S31" s="113"/>
      <c r="T31" s="59"/>
      <c r="U31" s="20"/>
    </row>
    <row r="32" spans="1:36" ht="18" customHeight="1" x14ac:dyDescent="0.15">
      <c r="A32" s="115"/>
      <c r="B32" s="111"/>
      <c r="C32" s="111"/>
      <c r="D32" s="111"/>
      <c r="E32" s="111"/>
      <c r="F32" s="111"/>
      <c r="G32" s="111"/>
      <c r="H32" s="111"/>
      <c r="I32" s="111"/>
      <c r="J32" s="111"/>
      <c r="K32" s="111"/>
      <c r="L32" s="111"/>
      <c r="M32" s="111"/>
      <c r="N32" s="112"/>
      <c r="O32" s="112"/>
      <c r="P32" s="112"/>
      <c r="Q32" s="112"/>
      <c r="R32" s="65"/>
      <c r="S32" s="113"/>
      <c r="T32" s="59"/>
      <c r="U32" s="20"/>
    </row>
    <row r="33" spans="1:25" ht="18" customHeight="1" x14ac:dyDescent="0.15">
      <c r="A33" s="110"/>
      <c r="B33" s="111"/>
      <c r="C33" s="111"/>
      <c r="D33" s="111"/>
      <c r="E33" s="111"/>
      <c r="F33" s="111"/>
      <c r="G33" s="111"/>
      <c r="H33" s="636" t="str">
        <f>C6</f>
        <v/>
      </c>
      <c r="I33" s="636"/>
      <c r="J33" s="636"/>
      <c r="K33" s="636"/>
      <c r="L33" s="636"/>
      <c r="M33" s="636"/>
      <c r="N33" s="636"/>
      <c r="O33" s="285" t="s">
        <v>336</v>
      </c>
      <c r="P33" s="112"/>
      <c r="Q33" s="112"/>
      <c r="R33" s="65"/>
      <c r="S33" s="113"/>
      <c r="T33" s="59"/>
      <c r="U33" s="20"/>
      <c r="V33" s="126" t="s">
        <v>94</v>
      </c>
    </row>
    <row r="34" spans="1:25" ht="18.75" customHeight="1" x14ac:dyDescent="0.15">
      <c r="A34" s="115"/>
      <c r="B34" s="35"/>
      <c r="C34" s="35"/>
      <c r="D34" s="526" t="s">
        <v>95</v>
      </c>
      <c r="E34" s="526"/>
      <c r="F34" s="526"/>
      <c r="G34" s="526"/>
      <c r="H34" s="526"/>
      <c r="I34" s="127"/>
      <c r="J34" s="527"/>
      <c r="K34" s="527"/>
      <c r="L34" s="527"/>
      <c r="M34" s="527"/>
      <c r="N34" s="527"/>
      <c r="O34" s="527"/>
      <c r="P34" s="528"/>
      <c r="Q34" s="117" t="s">
        <v>96</v>
      </c>
      <c r="R34" s="118"/>
      <c r="S34" s="113"/>
      <c r="T34" s="59"/>
      <c r="U34" s="43"/>
      <c r="V34" s="522" t="s">
        <v>97</v>
      </c>
      <c r="W34" s="523"/>
      <c r="X34" s="523"/>
      <c r="Y34" s="523"/>
    </row>
    <row r="35" spans="1:25" ht="3.75" customHeight="1" x14ac:dyDescent="0.15">
      <c r="A35" s="119"/>
      <c r="B35" s="120"/>
      <c r="C35" s="120"/>
      <c r="D35" s="121"/>
      <c r="E35" s="121"/>
      <c r="F35" s="121"/>
      <c r="G35" s="121"/>
      <c r="H35" s="121"/>
      <c r="I35" s="121"/>
      <c r="J35" s="121"/>
      <c r="K35" s="121"/>
      <c r="L35" s="121"/>
      <c r="M35" s="121"/>
      <c r="N35" s="121"/>
      <c r="O35" s="121"/>
      <c r="P35" s="121"/>
      <c r="Q35" s="121"/>
      <c r="R35" s="65"/>
      <c r="S35" s="113"/>
      <c r="T35" s="59"/>
      <c r="U35" s="20"/>
    </row>
    <row r="36" spans="1:25" ht="12.75" customHeight="1" thickBot="1" x14ac:dyDescent="0.2">
      <c r="A36" s="122"/>
      <c r="B36" s="123"/>
      <c r="C36" s="123"/>
      <c r="D36" s="123"/>
      <c r="E36" s="123"/>
      <c r="F36" s="123"/>
      <c r="G36" s="123"/>
      <c r="H36" s="123"/>
      <c r="I36" s="123"/>
      <c r="J36" s="123"/>
      <c r="K36" s="123"/>
      <c r="L36" s="123"/>
      <c r="M36" s="123"/>
      <c r="N36" s="123"/>
      <c r="O36" s="123"/>
      <c r="P36" s="123"/>
      <c r="Q36" s="123"/>
      <c r="R36" s="123"/>
      <c r="S36" s="124"/>
      <c r="T36" s="67"/>
      <c r="U36" s="13"/>
    </row>
    <row r="38" spans="1:25" x14ac:dyDescent="0.15">
      <c r="A38" s="12" t="s">
        <v>237</v>
      </c>
    </row>
    <row r="39" spans="1:25" x14ac:dyDescent="0.15">
      <c r="A39" s="12" t="s">
        <v>236</v>
      </c>
    </row>
  </sheetData>
  <sheetProtection algorithmName="SHA-512" hashValue="WLVLpUZ6EwvwJVxMySJpc9tYnmuZdS5EhGI4KGSQTW1eqPRl9wmA6HaFWIxOYTVHBz2Mf/rJk9ehK9uv6DzMMg==" saltValue="UDA8/gRaiDx/g10Z/cqzlA==" spinCount="100000" sheet="1" objects="1" scenarios="1" selectLockedCells="1"/>
  <mergeCells count="79">
    <mergeCell ref="M19:P19"/>
    <mergeCell ref="Q19:S19"/>
    <mergeCell ref="H33:N33"/>
    <mergeCell ref="S16:S17"/>
    <mergeCell ref="N16:O17"/>
    <mergeCell ref="M16:M17"/>
    <mergeCell ref="J16:K17"/>
    <mergeCell ref="I18:I19"/>
    <mergeCell ref="K20:L20"/>
    <mergeCell ref="M20:S20"/>
    <mergeCell ref="D20:J20"/>
    <mergeCell ref="J18:L18"/>
    <mergeCell ref="M18:P18"/>
    <mergeCell ref="Q18:S18"/>
    <mergeCell ref="J19:L19"/>
    <mergeCell ref="S14:S15"/>
    <mergeCell ref="N14:O15"/>
    <mergeCell ref="M14:M15"/>
    <mergeCell ref="J14:K15"/>
    <mergeCell ref="A23:A24"/>
    <mergeCell ref="B23:B25"/>
    <mergeCell ref="L23:M24"/>
    <mergeCell ref="N23:R24"/>
    <mergeCell ref="C24:K24"/>
    <mergeCell ref="C25:E25"/>
    <mergeCell ref="F25:K25"/>
    <mergeCell ref="A20:B20"/>
    <mergeCell ref="A21:B21"/>
    <mergeCell ref="D21:S21"/>
    <mergeCell ref="A18:B19"/>
    <mergeCell ref="C18:H19"/>
    <mergeCell ref="V34:Y34"/>
    <mergeCell ref="L25:M25"/>
    <mergeCell ref="N25:R25"/>
    <mergeCell ref="A26:R26"/>
    <mergeCell ref="D34:H34"/>
    <mergeCell ref="J34:P34"/>
    <mergeCell ref="A14:B17"/>
    <mergeCell ref="P14:R14"/>
    <mergeCell ref="P17:R17"/>
    <mergeCell ref="C14:C15"/>
    <mergeCell ref="E14:E15"/>
    <mergeCell ref="F14:G15"/>
    <mergeCell ref="F16:G17"/>
    <mergeCell ref="E16:E17"/>
    <mergeCell ref="C16:C17"/>
    <mergeCell ref="I16:I17"/>
    <mergeCell ref="P16:R16"/>
    <mergeCell ref="I14:I15"/>
    <mergeCell ref="P15:R15"/>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F1F48-0909-4CB9-8B8F-8AAC0BB9B6F3}">
  <sheetPr>
    <tabColor rgb="FF0070C0"/>
  </sheetPr>
  <dimension ref="A1:AJ39"/>
  <sheetViews>
    <sheetView showGridLines="0" view="pageBreakPreview" zoomScaleSheetLayoutView="100" workbookViewId="0">
      <selection activeCell="U3" sqref="U3"/>
    </sheetView>
  </sheetViews>
  <sheetFormatPr defaultColWidth="8" defaultRowHeight="12" x14ac:dyDescent="0.15"/>
  <cols>
    <col min="1" max="1" width="5.625" style="12" customWidth="1"/>
    <col min="2" max="2" width="6.625" style="12" customWidth="1"/>
    <col min="3" max="4" width="9.5" style="12" customWidth="1"/>
    <col min="5" max="5" width="3.5" style="12" customWidth="1"/>
    <col min="6" max="6" width="5" style="12" customWidth="1"/>
    <col min="7" max="7" width="4.5" style="12" customWidth="1"/>
    <col min="8" max="8" width="9.5" style="12" customWidth="1"/>
    <col min="9" max="9" width="3.5" style="12" customWidth="1"/>
    <col min="10" max="10" width="5.625" style="12" customWidth="1"/>
    <col min="11" max="11" width="3.875" style="12" customWidth="1"/>
    <col min="12" max="12" width="9.5" style="12" customWidth="1"/>
    <col min="13" max="13" width="3.5" style="12" customWidth="1"/>
    <col min="14" max="14" width="5.625" style="12" customWidth="1"/>
    <col min="15" max="15" width="3.875" style="12" customWidth="1"/>
    <col min="16" max="17" width="3.5" style="12" customWidth="1"/>
    <col min="18" max="18" width="2.5" style="12" customWidth="1"/>
    <col min="19" max="19" width="3.5" style="12" customWidth="1"/>
    <col min="20" max="21" width="2.5" style="12" customWidth="1"/>
    <col min="22" max="22" width="8" style="12"/>
    <col min="23" max="23" width="8" style="101"/>
    <col min="24" max="16384" width="8" style="12"/>
  </cols>
  <sheetData>
    <row r="1" spans="1:24" ht="42" customHeight="1" x14ac:dyDescent="0.15">
      <c r="A1" s="16"/>
      <c r="B1" s="592" t="str">
        <f>データシート!A1&amp;"参加申込書"</f>
        <v>令和７年度　第60回茨城県アンサンブルコンテスト県西地区大会参加申込書</v>
      </c>
      <c r="C1" s="592"/>
      <c r="D1" s="592"/>
      <c r="E1" s="592"/>
      <c r="F1" s="592"/>
      <c r="G1" s="592"/>
      <c r="H1" s="592"/>
      <c r="I1" s="592"/>
      <c r="J1" s="592"/>
      <c r="K1" s="592"/>
      <c r="L1" s="592"/>
      <c r="M1" s="592"/>
      <c r="N1" s="592"/>
      <c r="O1" s="592"/>
      <c r="P1" s="592"/>
      <c r="Q1" s="17"/>
      <c r="R1" s="17"/>
      <c r="S1" s="17"/>
      <c r="T1" s="17"/>
      <c r="U1" s="18"/>
    </row>
    <row r="2" spans="1:24" ht="7.5" customHeight="1" thickBot="1" x14ac:dyDescent="0.2">
      <c r="A2" s="16"/>
      <c r="B2" s="16"/>
      <c r="C2" s="16"/>
      <c r="D2" s="16"/>
      <c r="E2" s="16"/>
      <c r="F2" s="16"/>
      <c r="G2" s="16"/>
      <c r="H2" s="16"/>
      <c r="I2" s="16"/>
      <c r="J2" s="16"/>
      <c r="K2" s="16"/>
      <c r="L2" s="16"/>
      <c r="M2" s="16"/>
      <c r="N2" s="16"/>
      <c r="O2" s="16"/>
      <c r="P2" s="16"/>
      <c r="Q2" s="16"/>
      <c r="R2" s="16"/>
      <c r="S2" s="16"/>
      <c r="T2" s="16"/>
      <c r="U2" s="13"/>
    </row>
    <row r="3" spans="1:24" ht="35.25" customHeight="1" x14ac:dyDescent="0.15">
      <c r="A3" s="593" t="s">
        <v>332</v>
      </c>
      <c r="B3" s="594"/>
      <c r="C3" s="595" t="str">
        <f>'(例）データシート'!C3</f>
        <v>県西</v>
      </c>
      <c r="D3" s="596"/>
      <c r="E3" s="597" t="s">
        <v>323</v>
      </c>
      <c r="F3" s="598"/>
      <c r="G3" s="599"/>
      <c r="H3" s="600" t="s">
        <v>130</v>
      </c>
      <c r="I3" s="601"/>
      <c r="J3" s="601"/>
      <c r="K3" s="594"/>
      <c r="L3" s="602" t="str">
        <f>'(例）データシート'!B3</f>
        <v>高校生</v>
      </c>
      <c r="M3" s="603"/>
      <c r="N3" s="603"/>
      <c r="O3" s="135" t="s">
        <v>73</v>
      </c>
      <c r="P3" s="135"/>
      <c r="Q3" s="135"/>
      <c r="R3" s="135"/>
      <c r="S3" s="136"/>
      <c r="T3" s="58"/>
      <c r="U3" s="19"/>
    </row>
    <row r="4" spans="1:24" ht="2.25" customHeight="1" x14ac:dyDescent="0.15">
      <c r="A4" s="524"/>
      <c r="B4" s="525"/>
      <c r="C4" s="525"/>
      <c r="D4" s="525"/>
      <c r="E4" s="525"/>
      <c r="F4" s="525"/>
      <c r="G4" s="525"/>
      <c r="H4" s="525"/>
      <c r="I4" s="525"/>
      <c r="J4" s="525"/>
      <c r="K4" s="525"/>
      <c r="L4" s="525"/>
      <c r="M4" s="525"/>
      <c r="N4" s="525"/>
      <c r="O4" s="525"/>
      <c r="P4" s="525"/>
      <c r="Q4" s="525"/>
      <c r="R4" s="525"/>
      <c r="S4" s="42"/>
      <c r="T4" s="59"/>
      <c r="U4" s="20"/>
    </row>
    <row r="5" spans="1:24" ht="20.100000000000001" customHeight="1" x14ac:dyDescent="0.15">
      <c r="A5" s="563" t="s">
        <v>5</v>
      </c>
      <c r="B5" s="564"/>
      <c r="C5" s="626" t="str">
        <f>'(例）データシート'!$E$3</f>
        <v>けんりつあんこんこうとうがっこう</v>
      </c>
      <c r="D5" s="627"/>
      <c r="E5" s="627"/>
      <c r="F5" s="627"/>
      <c r="G5" s="628"/>
      <c r="H5" s="629" t="s">
        <v>74</v>
      </c>
      <c r="I5" s="630"/>
      <c r="J5" s="630"/>
      <c r="K5" s="631"/>
      <c r="L5" s="632" t="s">
        <v>67</v>
      </c>
      <c r="M5" s="631"/>
      <c r="N5" s="633" t="s">
        <v>315</v>
      </c>
      <c r="O5" s="634"/>
      <c r="P5" s="634"/>
      <c r="Q5" s="634"/>
      <c r="R5" s="634"/>
      <c r="S5" s="635"/>
      <c r="T5" s="60"/>
      <c r="U5" s="23"/>
    </row>
    <row r="6" spans="1:24" ht="45" customHeight="1" x14ac:dyDescent="0.15">
      <c r="A6" s="565"/>
      <c r="B6" s="566"/>
      <c r="C6" s="618" t="str">
        <f>'(例）データシート'!D3</f>
        <v>県立安紺高等学校</v>
      </c>
      <c r="D6" s="619"/>
      <c r="E6" s="619"/>
      <c r="F6" s="619"/>
      <c r="G6" s="99" t="s">
        <v>75</v>
      </c>
      <c r="H6" s="620" t="str">
        <f>'(例）データシート'!G3</f>
        <v>打楽器</v>
      </c>
      <c r="I6" s="621"/>
      <c r="J6" s="622" t="str">
        <f>'(例）データシート'!H3</f>
        <v>七重奏</v>
      </c>
      <c r="K6" s="623"/>
      <c r="L6" s="624">
        <f>'(例）データシート'!I3</f>
        <v>0.1944444444444445</v>
      </c>
      <c r="M6" s="625"/>
      <c r="N6" s="612" t="str">
        <f>'(例）データシート'!K3</f>
        <v>あり</v>
      </c>
      <c r="O6" s="613"/>
      <c r="P6" s="613"/>
      <c r="Q6" s="613"/>
      <c r="R6" s="613"/>
      <c r="S6" s="614"/>
      <c r="T6" s="59"/>
      <c r="U6" s="20"/>
    </row>
    <row r="7" spans="1:24" ht="20.100000000000001" customHeight="1" x14ac:dyDescent="0.15">
      <c r="A7" s="21"/>
      <c r="B7" s="22"/>
      <c r="C7" s="615" t="str">
        <f>IF('(例）データシート'!M3="","",'(例）データシート'!M3)</f>
        <v>ぼるけーの・たわー</v>
      </c>
      <c r="D7" s="616"/>
      <c r="E7" s="616"/>
      <c r="F7" s="616"/>
      <c r="G7" s="616"/>
      <c r="H7" s="616"/>
      <c r="I7" s="616"/>
      <c r="J7" s="616"/>
      <c r="K7" s="616"/>
      <c r="L7" s="616"/>
      <c r="M7" s="616"/>
      <c r="N7" s="616"/>
      <c r="O7" s="616"/>
      <c r="P7" s="616"/>
      <c r="Q7" s="616"/>
      <c r="R7" s="616"/>
      <c r="S7" s="617"/>
      <c r="T7" s="61"/>
      <c r="U7" s="24"/>
    </row>
    <row r="8" spans="1:24" ht="45" customHeight="1" x14ac:dyDescent="0.15">
      <c r="A8" s="604" t="s">
        <v>76</v>
      </c>
      <c r="B8" s="605"/>
      <c r="C8" s="606" t="str">
        <f>IF('(例）データシート'!L3="","",'(例）データシート'!L3)</f>
        <v>ヴォルケーノ・タワー</v>
      </c>
      <c r="D8" s="607"/>
      <c r="E8" s="607"/>
      <c r="F8" s="607"/>
      <c r="G8" s="607"/>
      <c r="H8" s="607"/>
      <c r="I8" s="607"/>
      <c r="J8" s="607"/>
      <c r="K8" s="607"/>
      <c r="L8" s="607"/>
      <c r="M8" s="607"/>
      <c r="N8" s="607"/>
      <c r="O8" s="607"/>
      <c r="P8" s="607"/>
      <c r="Q8" s="607"/>
      <c r="R8" s="607"/>
      <c r="S8" s="608"/>
      <c r="T8" s="132"/>
      <c r="U8" s="25"/>
    </row>
    <row r="9" spans="1:24" ht="20.100000000000001" customHeight="1" x14ac:dyDescent="0.15">
      <c r="A9" s="26"/>
      <c r="B9" s="27"/>
      <c r="C9" s="609" t="str">
        <f>IF('(例）データシート'!N3="","",'(例）データシート'!N3)</f>
        <v>The Volcano Tower</v>
      </c>
      <c r="D9" s="610"/>
      <c r="E9" s="610"/>
      <c r="F9" s="610"/>
      <c r="G9" s="610"/>
      <c r="H9" s="610"/>
      <c r="I9" s="610"/>
      <c r="J9" s="610"/>
      <c r="K9" s="610"/>
      <c r="L9" s="610"/>
      <c r="M9" s="610"/>
      <c r="N9" s="610"/>
      <c r="O9" s="610"/>
      <c r="P9" s="610"/>
      <c r="Q9" s="610"/>
      <c r="R9" s="610"/>
      <c r="S9" s="611"/>
      <c r="T9" s="62"/>
      <c r="U9" s="28"/>
    </row>
    <row r="10" spans="1:24" ht="20.100000000000001" customHeight="1" x14ac:dyDescent="0.15">
      <c r="A10" s="563" t="s">
        <v>41</v>
      </c>
      <c r="B10" s="564"/>
      <c r="C10" s="567" t="str">
        <f>IF('(例）データシート'!$P$3="","",'(例）データシート'!$P$3)</f>
        <v>ぐらすている</v>
      </c>
      <c r="D10" s="568"/>
      <c r="E10" s="568"/>
      <c r="F10" s="568"/>
      <c r="G10" s="568"/>
      <c r="H10" s="568"/>
      <c r="I10" s="569"/>
      <c r="J10" s="570" t="str">
        <f>IF('(例）データシート'!$Q$3="","",'(例）データシート'!$Q$3)</f>
        <v>Jerry　Grasstail</v>
      </c>
      <c r="K10" s="570"/>
      <c r="L10" s="570"/>
      <c r="M10" s="570"/>
      <c r="N10" s="570"/>
      <c r="O10" s="570"/>
      <c r="P10" s="570"/>
      <c r="Q10" s="570"/>
      <c r="R10" s="570"/>
      <c r="S10" s="571"/>
      <c r="T10" s="62"/>
      <c r="U10" s="28"/>
    </row>
    <row r="11" spans="1:24" ht="24.95" customHeight="1" x14ac:dyDescent="0.15">
      <c r="A11" s="565"/>
      <c r="B11" s="566"/>
      <c r="C11" s="574" t="str">
        <f>'(例）データシート'!$O$3</f>
        <v>グラステイル</v>
      </c>
      <c r="D11" s="575"/>
      <c r="E11" s="575"/>
      <c r="F11" s="575"/>
      <c r="G11" s="575"/>
      <c r="H11" s="575"/>
      <c r="I11" s="576"/>
      <c r="J11" s="572"/>
      <c r="K11" s="572"/>
      <c r="L11" s="572"/>
      <c r="M11" s="572"/>
      <c r="N11" s="572"/>
      <c r="O11" s="572"/>
      <c r="P11" s="572"/>
      <c r="Q11" s="572"/>
      <c r="R11" s="572"/>
      <c r="S11" s="573"/>
      <c r="T11" s="62"/>
      <c r="U11" s="28"/>
    </row>
    <row r="12" spans="1:24" ht="20.100000000000001" customHeight="1" x14ac:dyDescent="0.15">
      <c r="A12" s="563" t="s">
        <v>42</v>
      </c>
      <c r="B12" s="564"/>
      <c r="C12" s="584" t="str">
        <f>IF('(例）データシート'!$S$3="","",'(例）データシート'!$S$3)</f>
        <v>なし</v>
      </c>
      <c r="D12" s="585"/>
      <c r="E12" s="585"/>
      <c r="F12" s="585"/>
      <c r="G12" s="585"/>
      <c r="H12" s="585"/>
      <c r="I12" s="586"/>
      <c r="J12" s="570" t="str">
        <f>IF('(例）データシート'!$T$3="","",'(例）データシート'!$T$3)</f>
        <v>なし</v>
      </c>
      <c r="K12" s="570"/>
      <c r="L12" s="570"/>
      <c r="M12" s="570"/>
      <c r="N12" s="570"/>
      <c r="O12" s="570"/>
      <c r="P12" s="570"/>
      <c r="Q12" s="570"/>
      <c r="R12" s="570"/>
      <c r="S12" s="571"/>
      <c r="T12" s="62"/>
      <c r="U12" s="28"/>
    </row>
    <row r="13" spans="1:24" ht="24.95" customHeight="1" x14ac:dyDescent="0.15">
      <c r="A13" s="565"/>
      <c r="B13" s="566"/>
      <c r="C13" s="587" t="str">
        <f>IF('(例）データシート'!$R$3="","",'(例）データシート'!$R$3)</f>
        <v>なし</v>
      </c>
      <c r="D13" s="588"/>
      <c r="E13" s="588"/>
      <c r="F13" s="588"/>
      <c r="G13" s="588"/>
      <c r="H13" s="588"/>
      <c r="I13" s="589"/>
      <c r="J13" s="572"/>
      <c r="K13" s="572"/>
      <c r="L13" s="572"/>
      <c r="M13" s="572"/>
      <c r="N13" s="572"/>
      <c r="O13" s="572"/>
      <c r="P13" s="572"/>
      <c r="Q13" s="572"/>
      <c r="R13" s="572"/>
      <c r="S13" s="573"/>
      <c r="T13" s="62"/>
      <c r="U13" s="28"/>
    </row>
    <row r="14" spans="1:24" ht="15" customHeight="1" x14ac:dyDescent="0.15">
      <c r="A14" s="578" t="s">
        <v>326</v>
      </c>
      <c r="B14" s="579"/>
      <c r="C14" s="518" t="str">
        <f>IF('(例）データシート'!V3="","",'(例）データシート'!V3)</f>
        <v>吹連　次郎</v>
      </c>
      <c r="D14" s="199" t="str">
        <f>IF('(例）データシート'!U3="","",'(例）データシート'!U3)</f>
        <v>Perc</v>
      </c>
      <c r="E14" s="516" t="str">
        <f>IF('(例）データシート'!W3="","",'(例）データシート'!W3)</f>
        <v>○</v>
      </c>
      <c r="F14" s="518" t="str">
        <f>IF('(例）データシート'!Y3="","",'(例）データシート'!Y3)</f>
        <v>吹連　三郎</v>
      </c>
      <c r="G14" s="519"/>
      <c r="H14" s="199" t="str">
        <f>IF('(例）データシート'!X3="","",'(例）データシート'!X3)</f>
        <v>Perc</v>
      </c>
      <c r="I14" s="516" t="str">
        <f>IF('(例）データシート'!Z3="","",'(例）データシート'!Z3)</f>
        <v>○</v>
      </c>
      <c r="J14" s="518" t="str">
        <f>IF('(例）データシート'!AB3="","",'(例）データシート'!AB3)</f>
        <v>吹連　四郎</v>
      </c>
      <c r="K14" s="519"/>
      <c r="L14" s="199" t="str">
        <f>IF('(例）データシート'!AA3="","",'(例）データシート'!AA3)</f>
        <v>Perc</v>
      </c>
      <c r="M14" s="516" t="str">
        <f>IF('(例）データシート'!AC3="","",'(例）データシート'!AC3)</f>
        <v>○</v>
      </c>
      <c r="N14" s="518" t="str">
        <f>IF('(例）データシート'!AE3="","",'(例）データシート'!AE3)</f>
        <v>吹連　五郎</v>
      </c>
      <c r="O14" s="519"/>
      <c r="P14" s="515" t="str">
        <f>IF('(例）データシート'!AD3="","",'(例）データシート'!AD3)</f>
        <v>Perc</v>
      </c>
      <c r="Q14" s="515"/>
      <c r="R14" s="515"/>
      <c r="S14" s="590" t="str">
        <f>'(例）データシート'!AF3</f>
        <v>○</v>
      </c>
      <c r="T14" s="63"/>
      <c r="U14" s="29"/>
    </row>
    <row r="15" spans="1:24" ht="15" customHeight="1" x14ac:dyDescent="0.15">
      <c r="A15" s="580"/>
      <c r="B15" s="581"/>
      <c r="C15" s="520"/>
      <c r="D15" s="200" t="str">
        <f>IF('(例）データシート'!U4="","",'(例）データシート'!U4)</f>
        <v>なし</v>
      </c>
      <c r="E15" s="517"/>
      <c r="F15" s="520"/>
      <c r="G15" s="521"/>
      <c r="H15" s="200" t="str">
        <f>IF('(例）データシート'!X4="","",'(例）データシート'!X4)</f>
        <v>なし</v>
      </c>
      <c r="I15" s="517"/>
      <c r="J15" s="520"/>
      <c r="K15" s="521"/>
      <c r="L15" s="200" t="str">
        <f>IF('(例）データシート'!AA4="","",'(例）データシート'!AA4)</f>
        <v>なし</v>
      </c>
      <c r="M15" s="517"/>
      <c r="N15" s="520"/>
      <c r="O15" s="521"/>
      <c r="P15" s="665" t="str">
        <f>IF('(例）データシート'!AD4="","",'(例）データシート'!AD4)</f>
        <v>なし</v>
      </c>
      <c r="Q15" s="665"/>
      <c r="R15" s="665"/>
      <c r="S15" s="591"/>
      <c r="T15" s="63"/>
      <c r="U15" s="29"/>
    </row>
    <row r="16" spans="1:24" ht="15" customHeight="1" x14ac:dyDescent="0.15">
      <c r="A16" s="580"/>
      <c r="B16" s="581"/>
      <c r="C16" s="518" t="str">
        <f>IF('(例）データシート'!AH3="","",'(例）データシート'!AH3)</f>
        <v>吹連　六郎</v>
      </c>
      <c r="D16" s="199" t="str">
        <f>IF('(例）データシート'!AG3="","",'(例）データシート'!AG3)</f>
        <v>Perc</v>
      </c>
      <c r="E16" s="516" t="str">
        <f>IF('(例）データシート'!AI3="","",'(例）データシート'!AI3)</f>
        <v>○</v>
      </c>
      <c r="F16" s="518" t="str">
        <f>IF('(例）データシート'!AK3="","",'(例）データシート'!AK3)</f>
        <v>吹連　七郎</v>
      </c>
      <c r="G16" s="519"/>
      <c r="H16" s="199" t="str">
        <f>IF('(例）データシート'!AJ3="","",'(例）データシート'!AJ3)</f>
        <v>Perc</v>
      </c>
      <c r="I16" s="516" t="str">
        <f>IF('(例）データシート'!AL3="","",'(例）データシート'!AL3)</f>
        <v>○</v>
      </c>
      <c r="J16" s="518" t="str">
        <f>IF('(例）データシート'!AN3="","",'(例）データシート'!AN3)</f>
        <v>吹連　八郎</v>
      </c>
      <c r="K16" s="519"/>
      <c r="L16" s="199" t="str">
        <f>IF('(例）データシート'!AM3="","",'(例）データシート'!AM3)</f>
        <v>Perc</v>
      </c>
      <c r="M16" s="516" t="str">
        <f>IF('(例）データシート'!AO3="","",'(例）データシート'!AO3)</f>
        <v>○</v>
      </c>
      <c r="N16" s="518" t="str">
        <f>IF(データシート!AY3="","",データシート!AY3)</f>
        <v/>
      </c>
      <c r="O16" s="519"/>
      <c r="P16" s="515" t="str">
        <f>IF(データシート!AW3="","",データシート!AW3)</f>
        <v/>
      </c>
      <c r="Q16" s="515"/>
      <c r="R16" s="515"/>
      <c r="S16" s="590" t="str">
        <f>IF(データシート!AZ3="","",データシート!AZ3)</f>
        <v/>
      </c>
      <c r="T16" s="63"/>
      <c r="U16" s="29"/>
      <c r="W16" s="164">
        <v>1</v>
      </c>
      <c r="X16" s="93" t="s">
        <v>212</v>
      </c>
    </row>
    <row r="17" spans="1:36" ht="15" customHeight="1" x14ac:dyDescent="0.15">
      <c r="A17" s="582"/>
      <c r="B17" s="583"/>
      <c r="C17" s="520"/>
      <c r="D17" s="200" t="str">
        <f>IF('(例）データシート'!AG4="","",'(例）データシート'!AG4)</f>
        <v>なし</v>
      </c>
      <c r="E17" s="517"/>
      <c r="F17" s="520"/>
      <c r="G17" s="521"/>
      <c r="H17" s="200" t="str">
        <f>IF('(例）データシート'!AJ4="","",'(例）データシート'!AJ4)</f>
        <v>なし</v>
      </c>
      <c r="I17" s="517"/>
      <c r="J17" s="520"/>
      <c r="K17" s="521"/>
      <c r="L17" s="200" t="str">
        <f>IF('(例）データシート'!AM4="","",'(例）データシート'!AM4)</f>
        <v>なし</v>
      </c>
      <c r="M17" s="517"/>
      <c r="N17" s="520"/>
      <c r="O17" s="521"/>
      <c r="P17" s="577" t="str">
        <f>IF(データシート!AX3="","",データシート!AX3)</f>
        <v/>
      </c>
      <c r="Q17" s="577"/>
      <c r="R17" s="577"/>
      <c r="S17" s="591"/>
      <c r="T17" s="63"/>
      <c r="U17" s="29"/>
      <c r="W17" s="164"/>
      <c r="X17" s="93"/>
    </row>
    <row r="18" spans="1:36" ht="30" customHeight="1" x14ac:dyDescent="0.15">
      <c r="A18" s="529" t="s">
        <v>182</v>
      </c>
      <c r="B18" s="530"/>
      <c r="C18" s="533" t="str">
        <f>IF('(例）データシート'!AS3="","",'(例）データシート'!AS3)</f>
        <v>マリンバ１・ティンパニ４・ビブラフォン１・トムトム４・レインスティック１・スモールマラカス１</v>
      </c>
      <c r="D18" s="534"/>
      <c r="E18" s="534"/>
      <c r="F18" s="534"/>
      <c r="G18" s="534"/>
      <c r="H18" s="535"/>
      <c r="I18" s="539" t="str">
        <f>IF('(例）データシート'!AT3="","",'(例）データシート'!AT3)</f>
        <v>◎</v>
      </c>
      <c r="J18" s="670" t="s">
        <v>178</v>
      </c>
      <c r="K18" s="671"/>
      <c r="L18" s="672"/>
      <c r="M18" s="673">
        <f>IF('(例）データシート'!AU3=0,"",'(例）データシート'!AU3)</f>
        <v>13</v>
      </c>
      <c r="N18" s="674"/>
      <c r="O18" s="674"/>
      <c r="P18" s="674"/>
      <c r="Q18" s="675" t="s">
        <v>180</v>
      </c>
      <c r="R18" s="675"/>
      <c r="S18" s="676"/>
      <c r="T18" s="63"/>
      <c r="U18" s="29"/>
      <c r="W18" s="164">
        <v>2</v>
      </c>
      <c r="X18" s="93" t="s">
        <v>247</v>
      </c>
      <c r="Y18" s="93"/>
      <c r="Z18" s="93"/>
      <c r="AA18" s="93"/>
      <c r="AB18" s="93"/>
      <c r="AC18" s="94"/>
      <c r="AD18" s="94"/>
      <c r="AE18" s="94"/>
      <c r="AF18" s="94"/>
      <c r="AG18" s="94"/>
      <c r="AH18" s="94"/>
      <c r="AI18" s="94"/>
      <c r="AJ18" s="94"/>
    </row>
    <row r="19" spans="1:36" ht="30" customHeight="1" x14ac:dyDescent="0.15">
      <c r="A19" s="531"/>
      <c r="B19" s="532"/>
      <c r="C19" s="536"/>
      <c r="D19" s="537"/>
      <c r="E19" s="537"/>
      <c r="F19" s="537"/>
      <c r="G19" s="537"/>
      <c r="H19" s="538"/>
      <c r="I19" s="540"/>
      <c r="J19" s="670"/>
      <c r="K19" s="671"/>
      <c r="L19" s="672"/>
      <c r="M19" s="673"/>
      <c r="N19" s="674"/>
      <c r="O19" s="674"/>
      <c r="P19" s="674"/>
      <c r="Q19" s="675"/>
      <c r="R19" s="675"/>
      <c r="S19" s="676"/>
      <c r="T19" s="63"/>
      <c r="U19" s="29"/>
      <c r="W19" s="164">
        <v>3</v>
      </c>
      <c r="X19" s="93" t="s">
        <v>215</v>
      </c>
      <c r="Y19" s="93"/>
      <c r="Z19" s="93"/>
      <c r="AA19" s="93"/>
      <c r="AB19" s="93"/>
      <c r="AC19" s="94"/>
      <c r="AD19" s="94"/>
      <c r="AE19" s="94"/>
      <c r="AF19" s="94"/>
      <c r="AG19" s="94"/>
      <c r="AH19" s="94"/>
      <c r="AI19" s="94"/>
      <c r="AJ19" s="94"/>
    </row>
    <row r="20" spans="1:36" ht="30" customHeight="1" x14ac:dyDescent="0.15">
      <c r="A20" s="550" t="s">
        <v>170</v>
      </c>
      <c r="B20" s="551"/>
      <c r="C20" s="100" t="str">
        <f>IF('(例）データシート'!AW3=0,"",'(例）データシート'!AW3)</f>
        <v>販売</v>
      </c>
      <c r="D20" s="645" t="str">
        <f>IF('(例）データシート'!AV3=0,"",'(例）データシート'!AV3)</f>
        <v>吹連出版</v>
      </c>
      <c r="E20" s="648"/>
      <c r="F20" s="648"/>
      <c r="G20" s="648"/>
      <c r="H20" s="648"/>
      <c r="I20" s="648"/>
      <c r="J20" s="650"/>
      <c r="K20" s="645" t="s">
        <v>231</v>
      </c>
      <c r="L20" s="646"/>
      <c r="M20" s="647" t="str">
        <f>'(例）データシート'!J3</f>
        <v>あり</v>
      </c>
      <c r="N20" s="648"/>
      <c r="O20" s="648"/>
      <c r="P20" s="648"/>
      <c r="Q20" s="648"/>
      <c r="R20" s="648"/>
      <c r="S20" s="649"/>
      <c r="T20" s="63"/>
      <c r="U20" s="29"/>
      <c r="W20" s="164">
        <v>4</v>
      </c>
      <c r="X20" s="93" t="s">
        <v>216</v>
      </c>
      <c r="Y20" s="93"/>
      <c r="Z20" s="93"/>
      <c r="AA20" s="93"/>
      <c r="AB20" s="93"/>
      <c r="AC20" s="94"/>
      <c r="AD20" s="94"/>
      <c r="AE20" s="94"/>
      <c r="AF20" s="94"/>
      <c r="AG20" s="94"/>
      <c r="AH20" s="94"/>
      <c r="AI20" s="94"/>
      <c r="AJ20" s="94"/>
    </row>
    <row r="21" spans="1:36" ht="30" customHeight="1" x14ac:dyDescent="0.15">
      <c r="A21" s="552" t="s">
        <v>221</v>
      </c>
      <c r="B21" s="553"/>
      <c r="C21" s="100">
        <f>IF('(例）データシート'!AX3=0,"",'(例）データシート'!AX3)</f>
        <v>1</v>
      </c>
      <c r="D21" s="560" t="str">
        <f>VLOOKUP(C21,$W$16:$X$21,2,FALSE)</f>
        <v>出版されている楽譜及び編曲楽譜で，わが国で演奏許可を得られているもの。</v>
      </c>
      <c r="E21" s="561"/>
      <c r="F21" s="561"/>
      <c r="G21" s="561"/>
      <c r="H21" s="561"/>
      <c r="I21" s="561"/>
      <c r="J21" s="561"/>
      <c r="K21" s="561"/>
      <c r="L21" s="561"/>
      <c r="M21" s="561"/>
      <c r="N21" s="561"/>
      <c r="O21" s="561"/>
      <c r="P21" s="561"/>
      <c r="Q21" s="561"/>
      <c r="R21" s="561"/>
      <c r="S21" s="562"/>
      <c r="T21" s="63"/>
      <c r="U21" s="29"/>
      <c r="W21" s="164">
        <v>5</v>
      </c>
      <c r="X21" s="93" t="s">
        <v>214</v>
      </c>
      <c r="Y21" s="93"/>
      <c r="Z21" s="93"/>
      <c r="AA21" s="93"/>
      <c r="AB21" s="93"/>
      <c r="AC21" s="94"/>
      <c r="AD21" s="94"/>
      <c r="AE21" s="94"/>
      <c r="AF21" s="94"/>
      <c r="AG21" s="94"/>
      <c r="AH21" s="94"/>
      <c r="AI21" s="94"/>
      <c r="AJ21" s="94"/>
    </row>
    <row r="22" spans="1:36" ht="2.25" customHeight="1" x14ac:dyDescent="0.15">
      <c r="A22" s="131"/>
      <c r="B22" s="74"/>
      <c r="C22" s="74"/>
      <c r="D22" s="74"/>
      <c r="E22" s="74"/>
      <c r="F22" s="74"/>
      <c r="G22" s="74"/>
      <c r="H22" s="74"/>
      <c r="I22" s="74"/>
      <c r="J22" s="74"/>
      <c r="K22" s="74"/>
      <c r="L22" s="74"/>
      <c r="M22" s="74"/>
      <c r="N22" s="74"/>
      <c r="O22" s="74"/>
      <c r="P22" s="74"/>
      <c r="Q22" s="74"/>
      <c r="R22" s="74"/>
      <c r="S22" s="42"/>
      <c r="T22" s="59"/>
      <c r="U22" s="20"/>
    </row>
    <row r="23" spans="1:36" ht="20.100000000000001" customHeight="1" x14ac:dyDescent="0.15">
      <c r="A23" s="554" t="s">
        <v>86</v>
      </c>
      <c r="B23" s="556" t="s">
        <v>12</v>
      </c>
      <c r="C23" s="102" t="s">
        <v>87</v>
      </c>
      <c r="D23" s="559" t="str">
        <f>'(例）データシート'!BA3</f>
        <v>306－0054</v>
      </c>
      <c r="E23" s="559"/>
      <c r="F23" s="559"/>
      <c r="G23" s="103"/>
      <c r="H23" s="103"/>
      <c r="I23" s="103"/>
      <c r="J23" s="103"/>
      <c r="K23" s="104"/>
      <c r="L23" s="541" t="s">
        <v>44</v>
      </c>
      <c r="M23" s="542"/>
      <c r="N23" s="541" t="str">
        <f>'(例）データシート'!$AY$3</f>
        <v>吹連　太郎</v>
      </c>
      <c r="O23" s="654"/>
      <c r="P23" s="654"/>
      <c r="Q23" s="654"/>
      <c r="R23" s="654"/>
      <c r="S23" s="655"/>
      <c r="T23" s="65"/>
      <c r="U23" s="31"/>
    </row>
    <row r="24" spans="1:36" ht="20.100000000000001" customHeight="1" x14ac:dyDescent="0.15">
      <c r="A24" s="555"/>
      <c r="B24" s="557"/>
      <c r="C24" s="547" t="str">
        <f>'(例）データシート'!BB3</f>
        <v>古河市中田新田12-1</v>
      </c>
      <c r="D24" s="548"/>
      <c r="E24" s="548"/>
      <c r="F24" s="548"/>
      <c r="G24" s="548"/>
      <c r="H24" s="548"/>
      <c r="I24" s="548"/>
      <c r="J24" s="548"/>
      <c r="K24" s="549"/>
      <c r="L24" s="543"/>
      <c r="M24" s="544"/>
      <c r="N24" s="543"/>
      <c r="O24" s="656"/>
      <c r="P24" s="656"/>
      <c r="Q24" s="656"/>
      <c r="R24" s="656"/>
      <c r="S24" s="657"/>
      <c r="T24" s="65"/>
      <c r="U24" s="31"/>
    </row>
    <row r="25" spans="1:36" ht="39.950000000000003" customHeight="1" x14ac:dyDescent="0.15">
      <c r="A25" s="32" t="s">
        <v>88</v>
      </c>
      <c r="B25" s="558"/>
      <c r="C25" s="658" t="s">
        <v>190</v>
      </c>
      <c r="D25" s="659"/>
      <c r="E25" s="659"/>
      <c r="F25" s="660" t="str">
        <f>'(例）データシート'!BC3</f>
        <v>0280－48－2755／0280－48－5424</v>
      </c>
      <c r="G25" s="660"/>
      <c r="H25" s="660"/>
      <c r="I25" s="660"/>
      <c r="J25" s="660"/>
      <c r="K25" s="661"/>
      <c r="L25" s="545" t="s">
        <v>188</v>
      </c>
      <c r="M25" s="546"/>
      <c r="N25" s="545" t="str">
        <f>'(例）データシート'!$AZ$3</f>
        <v>090－1234－5678</v>
      </c>
      <c r="O25" s="666"/>
      <c r="P25" s="666"/>
      <c r="Q25" s="666"/>
      <c r="R25" s="666"/>
      <c r="S25" s="667"/>
      <c r="T25" s="65"/>
      <c r="U25" s="31"/>
    </row>
    <row r="26" spans="1:36" ht="2.25" customHeight="1" x14ac:dyDescent="0.15">
      <c r="A26" s="524"/>
      <c r="B26" s="525"/>
      <c r="C26" s="525"/>
      <c r="D26" s="525"/>
      <c r="E26" s="525"/>
      <c r="F26" s="525"/>
      <c r="G26" s="525"/>
      <c r="H26" s="525"/>
      <c r="I26" s="525"/>
      <c r="J26" s="525"/>
      <c r="K26" s="525"/>
      <c r="L26" s="525"/>
      <c r="M26" s="525"/>
      <c r="N26" s="525"/>
      <c r="O26" s="525"/>
      <c r="P26" s="525"/>
      <c r="Q26" s="525"/>
      <c r="R26" s="525"/>
      <c r="S26" s="42"/>
      <c r="T26" s="59"/>
      <c r="U26" s="20"/>
    </row>
    <row r="27" spans="1:36" ht="18.75" customHeight="1" x14ac:dyDescent="0.15">
      <c r="A27" s="138" t="s">
        <v>90</v>
      </c>
      <c r="B27" s="108"/>
      <c r="C27" s="137"/>
      <c r="D27" s="108"/>
      <c r="E27" s="109"/>
      <c r="F27" s="35"/>
      <c r="G27" s="35"/>
      <c r="H27" s="36"/>
      <c r="I27" s="36"/>
      <c r="J27" s="35"/>
      <c r="K27" s="35"/>
      <c r="L27" s="139" t="s">
        <v>368</v>
      </c>
      <c r="M27" s="36"/>
      <c r="N27" s="294">
        <v>10</v>
      </c>
      <c r="O27" s="38" t="s">
        <v>91</v>
      </c>
      <c r="P27" s="295">
        <v>1</v>
      </c>
      <c r="Q27" s="40" t="s">
        <v>92</v>
      </c>
      <c r="R27" s="68"/>
      <c r="S27" s="72"/>
      <c r="T27" s="66"/>
      <c r="U27" s="41"/>
      <c r="V27" s="296" t="s">
        <v>93</v>
      </c>
    </row>
    <row r="28" spans="1:36" ht="18.75" customHeight="1" x14ac:dyDescent="0.15">
      <c r="A28" s="115"/>
      <c r="B28" s="109"/>
      <c r="C28" s="109"/>
      <c r="D28" s="109"/>
      <c r="E28" s="109"/>
      <c r="F28" s="35"/>
      <c r="G28" s="35"/>
      <c r="H28" s="36"/>
      <c r="I28" s="36"/>
      <c r="J28" s="35"/>
      <c r="K28" s="35"/>
      <c r="L28" s="36"/>
      <c r="M28" s="36"/>
      <c r="N28" s="37"/>
      <c r="O28" s="38"/>
      <c r="P28" s="181"/>
      <c r="Q28" s="133"/>
      <c r="R28" s="66"/>
      <c r="S28" s="134"/>
      <c r="T28" s="66"/>
      <c r="U28" s="41"/>
      <c r="V28" s="178"/>
    </row>
    <row r="29" spans="1:36" ht="13.5" x14ac:dyDescent="0.15">
      <c r="A29" s="110"/>
      <c r="B29" s="180"/>
      <c r="C29" s="180"/>
      <c r="D29" s="180"/>
      <c r="E29" s="180"/>
      <c r="F29" s="180"/>
      <c r="G29" s="180"/>
      <c r="H29" s="180"/>
      <c r="I29" s="180"/>
      <c r="J29" s="180"/>
      <c r="K29" s="180"/>
      <c r="L29" s="180"/>
      <c r="M29" s="180"/>
      <c r="N29" s="112"/>
      <c r="O29" s="112"/>
      <c r="P29" s="112"/>
      <c r="Q29" s="112"/>
      <c r="R29" s="65"/>
      <c r="S29" s="113"/>
      <c r="T29" s="59"/>
      <c r="U29" s="20"/>
    </row>
    <row r="30" spans="1:36" ht="18" customHeight="1" x14ac:dyDescent="0.15">
      <c r="A30" s="140" t="s">
        <v>367</v>
      </c>
      <c r="B30" s="180"/>
      <c r="C30" s="180"/>
      <c r="D30" s="180"/>
      <c r="E30" s="180"/>
      <c r="F30" s="180"/>
      <c r="G30" s="180"/>
      <c r="H30" s="180"/>
      <c r="I30" s="180"/>
      <c r="J30" s="180"/>
      <c r="K30" s="180"/>
      <c r="L30" s="180"/>
      <c r="M30" s="180"/>
      <c r="N30" s="112"/>
      <c r="O30" s="112"/>
      <c r="P30" s="112"/>
      <c r="Q30" s="112"/>
      <c r="R30" s="65"/>
      <c r="S30" s="113"/>
      <c r="T30" s="59"/>
      <c r="U30" s="20"/>
    </row>
    <row r="31" spans="1:36" ht="18" customHeight="1" x14ac:dyDescent="0.15">
      <c r="A31" s="114"/>
      <c r="B31" s="180"/>
      <c r="C31" s="180"/>
      <c r="D31" s="180"/>
      <c r="E31" s="180"/>
      <c r="F31" s="180"/>
      <c r="G31" s="180"/>
      <c r="H31" s="180"/>
      <c r="I31" s="180"/>
      <c r="J31" s="180"/>
      <c r="K31" s="180"/>
      <c r="L31" s="180"/>
      <c r="M31" s="180"/>
      <c r="N31" s="112"/>
      <c r="O31" s="112"/>
      <c r="P31" s="112"/>
      <c r="Q31" s="112"/>
      <c r="R31" s="65"/>
      <c r="S31" s="113"/>
      <c r="T31" s="59"/>
      <c r="U31" s="20"/>
    </row>
    <row r="32" spans="1:36" ht="18" customHeight="1" x14ac:dyDescent="0.15">
      <c r="A32" s="115"/>
      <c r="B32" s="180"/>
      <c r="C32" s="180"/>
      <c r="D32" s="180"/>
      <c r="E32" s="180"/>
      <c r="F32" s="180"/>
      <c r="G32" s="180"/>
      <c r="H32" s="180"/>
      <c r="I32" s="180"/>
      <c r="J32" s="180"/>
      <c r="K32" s="180"/>
      <c r="L32" s="180"/>
      <c r="M32" s="180"/>
      <c r="N32" s="112"/>
      <c r="O32" s="112"/>
      <c r="P32" s="112"/>
      <c r="Q32" s="112"/>
      <c r="R32" s="65"/>
      <c r="S32" s="113"/>
      <c r="T32" s="59"/>
      <c r="U32" s="20"/>
    </row>
    <row r="33" spans="1:25" ht="18" customHeight="1" x14ac:dyDescent="0.15">
      <c r="A33" s="110"/>
      <c r="B33" s="180"/>
      <c r="C33" s="180"/>
      <c r="D33" s="180"/>
      <c r="E33" s="180"/>
      <c r="F33" s="180"/>
      <c r="G33" s="180"/>
      <c r="H33" s="636" t="str">
        <f>C6</f>
        <v>県立安紺高等学校</v>
      </c>
      <c r="I33" s="636"/>
      <c r="J33" s="636"/>
      <c r="K33" s="636"/>
      <c r="L33" s="636"/>
      <c r="M33" s="636"/>
      <c r="N33" s="636"/>
      <c r="O33" s="286" t="s">
        <v>336</v>
      </c>
      <c r="P33" s="112"/>
      <c r="Q33" s="112"/>
      <c r="R33" s="65"/>
      <c r="S33" s="113"/>
      <c r="T33" s="59"/>
      <c r="U33" s="20"/>
      <c r="V33" s="178" t="s">
        <v>94</v>
      </c>
    </row>
    <row r="34" spans="1:25" ht="18.75" customHeight="1" x14ac:dyDescent="0.15">
      <c r="A34" s="115"/>
      <c r="B34" s="35"/>
      <c r="C34" s="35"/>
      <c r="D34" s="526" t="s">
        <v>95</v>
      </c>
      <c r="E34" s="526"/>
      <c r="F34" s="526"/>
      <c r="G34" s="526"/>
      <c r="H34" s="526"/>
      <c r="I34" s="179"/>
      <c r="J34" s="668" t="s">
        <v>353</v>
      </c>
      <c r="K34" s="668"/>
      <c r="L34" s="668"/>
      <c r="M34" s="668"/>
      <c r="N34" s="668"/>
      <c r="O34" s="668"/>
      <c r="P34" s="669"/>
      <c r="Q34" s="117" t="s">
        <v>96</v>
      </c>
      <c r="R34" s="118"/>
      <c r="S34" s="113"/>
      <c r="T34" s="59"/>
      <c r="U34" s="43"/>
      <c r="V34" s="522" t="s">
        <v>97</v>
      </c>
      <c r="W34" s="523"/>
      <c r="X34" s="523"/>
      <c r="Y34" s="523"/>
    </row>
    <row r="35" spans="1:25" ht="3.75" customHeight="1" x14ac:dyDescent="0.15">
      <c r="A35" s="119"/>
      <c r="B35" s="120"/>
      <c r="C35" s="120"/>
      <c r="D35" s="121"/>
      <c r="E35" s="121"/>
      <c r="F35" s="121"/>
      <c r="G35" s="121"/>
      <c r="H35" s="121"/>
      <c r="I35" s="121"/>
      <c r="J35" s="121"/>
      <c r="K35" s="121"/>
      <c r="L35" s="121"/>
      <c r="M35" s="121"/>
      <c r="N35" s="121"/>
      <c r="O35" s="121"/>
      <c r="P35" s="121"/>
      <c r="Q35" s="121"/>
      <c r="R35" s="65"/>
      <c r="S35" s="113"/>
      <c r="T35" s="59"/>
      <c r="U35" s="20"/>
    </row>
    <row r="36" spans="1:25" ht="12.75" customHeight="1" thickBot="1" x14ac:dyDescent="0.2">
      <c r="A36" s="122"/>
      <c r="B36" s="123"/>
      <c r="C36" s="123"/>
      <c r="D36" s="123"/>
      <c r="E36" s="123"/>
      <c r="F36" s="123"/>
      <c r="G36" s="123"/>
      <c r="H36" s="123"/>
      <c r="I36" s="123"/>
      <c r="J36" s="123"/>
      <c r="K36" s="123"/>
      <c r="L36" s="123"/>
      <c r="M36" s="123"/>
      <c r="N36" s="123"/>
      <c r="O36" s="123"/>
      <c r="P36" s="123"/>
      <c r="Q36" s="123"/>
      <c r="R36" s="123"/>
      <c r="S36" s="124"/>
      <c r="T36" s="67"/>
      <c r="U36" s="13"/>
    </row>
    <row r="38" spans="1:25" x14ac:dyDescent="0.15">
      <c r="A38" s="12" t="s">
        <v>237</v>
      </c>
    </row>
    <row r="39" spans="1:25" x14ac:dyDescent="0.15">
      <c r="A39" s="12" t="s">
        <v>236</v>
      </c>
    </row>
  </sheetData>
  <sheetProtection algorithmName="SHA-512" hashValue="2bFXtiz8FJ3LozK9t8pJ3dW+wdhMqBj1ybFq5uQ7Ki0cWClW6YGmlYh/mNdpLLZcjRAG9KR7ofPTunmdrY4BHA==" saltValue="XXw7qRH+ORq9FU6DItekJQ==" spinCount="100000" sheet="1" objects="1" scenarios="1" selectLockedCells="1"/>
  <mergeCells count="80">
    <mergeCell ref="J18:L18"/>
    <mergeCell ref="M18:P18"/>
    <mergeCell ref="Q18:S18"/>
    <mergeCell ref="J19:L19"/>
    <mergeCell ref="M19:P19"/>
    <mergeCell ref="Q19:S19"/>
    <mergeCell ref="A26:R26"/>
    <mergeCell ref="D34:H34"/>
    <mergeCell ref="J34:P34"/>
    <mergeCell ref="V34:Y34"/>
    <mergeCell ref="H33:N33"/>
    <mergeCell ref="A23:A24"/>
    <mergeCell ref="B23:B25"/>
    <mergeCell ref="D23:F23"/>
    <mergeCell ref="L23:M24"/>
    <mergeCell ref="N23:S24"/>
    <mergeCell ref="C24:K24"/>
    <mergeCell ref="C25:E25"/>
    <mergeCell ref="F25:K25"/>
    <mergeCell ref="L25:M25"/>
    <mergeCell ref="N25:S25"/>
    <mergeCell ref="A20:B20"/>
    <mergeCell ref="D20:J20"/>
    <mergeCell ref="K20:L20"/>
    <mergeCell ref="M20:S20"/>
    <mergeCell ref="A21:B21"/>
    <mergeCell ref="D21:S21"/>
    <mergeCell ref="S16:S17"/>
    <mergeCell ref="P17:R17"/>
    <mergeCell ref="A18:B19"/>
    <mergeCell ref="C18:H19"/>
    <mergeCell ref="I18:I19"/>
    <mergeCell ref="A14:B17"/>
    <mergeCell ref="J14:K15"/>
    <mergeCell ref="P14:R14"/>
    <mergeCell ref="M14:M15"/>
    <mergeCell ref="N14:O15"/>
    <mergeCell ref="S14:S15"/>
    <mergeCell ref="C16:C17"/>
    <mergeCell ref="P16:R16"/>
    <mergeCell ref="C14:C15"/>
    <mergeCell ref="E14:E15"/>
    <mergeCell ref="F14:G15"/>
    <mergeCell ref="I14:I15"/>
    <mergeCell ref="P15:R15"/>
    <mergeCell ref="E16:E17"/>
    <mergeCell ref="F16:G17"/>
    <mergeCell ref="J16:K17"/>
    <mergeCell ref="M16:M17"/>
    <mergeCell ref="N16:O17"/>
    <mergeCell ref="I16:I17"/>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A34"/>
  <sheetViews>
    <sheetView showGridLines="0" view="pageBreakPreview" zoomScaleSheetLayoutView="100" workbookViewId="0">
      <selection activeCell="U9" sqref="U9"/>
    </sheetView>
  </sheetViews>
  <sheetFormatPr defaultColWidth="8" defaultRowHeight="12" x14ac:dyDescent="0.15"/>
  <cols>
    <col min="1" max="1" width="5.625" style="12" customWidth="1"/>
    <col min="2" max="2" width="6.625" style="12" customWidth="1"/>
    <col min="3" max="4" width="9.5" style="12" customWidth="1"/>
    <col min="5" max="5" width="3.5" style="12" customWidth="1"/>
    <col min="6" max="6" width="5" style="12" customWidth="1"/>
    <col min="7" max="7" width="4.5" style="12" customWidth="1"/>
    <col min="8" max="8" width="9.5" style="12" customWidth="1"/>
    <col min="9" max="9" width="3.5" style="12" customWidth="1"/>
    <col min="10" max="10" width="5.625" style="12" customWidth="1"/>
    <col min="11" max="11" width="3.875" style="12" customWidth="1"/>
    <col min="12" max="12" width="9.5" style="12" customWidth="1"/>
    <col min="13" max="13" width="3.5" style="12" customWidth="1"/>
    <col min="14" max="14" width="5.625" style="12" customWidth="1"/>
    <col min="15" max="15" width="3.875" style="12" customWidth="1"/>
    <col min="16" max="17" width="3.5" style="12" customWidth="1"/>
    <col min="18" max="18" width="2.5" style="12" customWidth="1"/>
    <col min="19" max="19" width="3.5" style="12" customWidth="1"/>
    <col min="20" max="21" width="2.5" style="12" customWidth="1"/>
    <col min="22" max="16384" width="8" style="12"/>
  </cols>
  <sheetData>
    <row r="1" spans="1:21" ht="46.5" customHeight="1" x14ac:dyDescent="0.15">
      <c r="A1" s="16"/>
      <c r="B1" s="732" t="s">
        <v>369</v>
      </c>
      <c r="C1" s="732"/>
      <c r="D1" s="732"/>
      <c r="E1" s="732"/>
      <c r="F1" s="732"/>
      <c r="G1" s="732"/>
      <c r="H1" s="732"/>
      <c r="I1" s="732"/>
      <c r="J1" s="732"/>
      <c r="K1" s="732"/>
      <c r="L1" s="732"/>
      <c r="M1" s="732"/>
      <c r="N1" s="732"/>
      <c r="O1" s="732"/>
      <c r="P1" s="732"/>
      <c r="Q1" s="17"/>
      <c r="R1" s="17"/>
      <c r="S1" s="17"/>
      <c r="T1" s="17"/>
      <c r="U1" s="18"/>
    </row>
    <row r="2" spans="1:21" ht="7.5" customHeight="1" thickBot="1" x14ac:dyDescent="0.2">
      <c r="A2" s="16"/>
      <c r="B2" s="16"/>
      <c r="C2" s="16"/>
      <c r="D2" s="16"/>
      <c r="E2" s="16"/>
      <c r="F2" s="16"/>
      <c r="G2" s="16"/>
      <c r="H2" s="16"/>
      <c r="I2" s="16"/>
      <c r="J2" s="16"/>
      <c r="K2" s="16"/>
      <c r="L2" s="16"/>
      <c r="M2" s="16"/>
      <c r="N2" s="16"/>
      <c r="O2" s="16"/>
      <c r="P2" s="16"/>
      <c r="Q2" s="16"/>
      <c r="R2" s="16"/>
      <c r="S2" s="16"/>
      <c r="T2" s="16"/>
      <c r="U2" s="13"/>
    </row>
    <row r="3" spans="1:21" ht="30" customHeight="1" x14ac:dyDescent="0.15">
      <c r="A3" s="593" t="s">
        <v>322</v>
      </c>
      <c r="B3" s="594"/>
      <c r="C3" s="602" t="str">
        <f>データシート!C3</f>
        <v>県西</v>
      </c>
      <c r="D3" s="603"/>
      <c r="E3" s="598" t="s">
        <v>323</v>
      </c>
      <c r="F3" s="598"/>
      <c r="G3" s="599"/>
      <c r="H3" s="600" t="s">
        <v>130</v>
      </c>
      <c r="I3" s="601"/>
      <c r="J3" s="601"/>
      <c r="K3" s="594"/>
      <c r="L3" s="602">
        <f>データシート!B3</f>
        <v>0</v>
      </c>
      <c r="M3" s="603"/>
      <c r="N3" s="603"/>
      <c r="O3" s="135" t="s">
        <v>73</v>
      </c>
      <c r="P3" s="135"/>
      <c r="Q3" s="135"/>
      <c r="R3" s="135"/>
      <c r="S3" s="136"/>
      <c r="T3" s="58"/>
      <c r="U3" s="19"/>
    </row>
    <row r="4" spans="1:21" ht="2.25" customHeight="1" x14ac:dyDescent="0.15">
      <c r="A4" s="524"/>
      <c r="B4" s="525"/>
      <c r="C4" s="525"/>
      <c r="D4" s="525"/>
      <c r="E4" s="525"/>
      <c r="F4" s="525"/>
      <c r="G4" s="525"/>
      <c r="H4" s="525"/>
      <c r="I4" s="525"/>
      <c r="J4" s="525"/>
      <c r="K4" s="525"/>
      <c r="L4" s="525"/>
      <c r="M4" s="525"/>
      <c r="N4" s="525"/>
      <c r="O4" s="525"/>
      <c r="P4" s="525"/>
      <c r="Q4" s="525"/>
      <c r="R4" s="525"/>
      <c r="S4" s="42"/>
      <c r="T4" s="59"/>
      <c r="U4" s="20"/>
    </row>
    <row r="5" spans="1:21" ht="19.5" customHeight="1" x14ac:dyDescent="0.15">
      <c r="A5" s="563" t="s">
        <v>338</v>
      </c>
      <c r="B5" s="722"/>
      <c r="C5" s="626">
        <f>データシート!$E$3</f>
        <v>0</v>
      </c>
      <c r="D5" s="627"/>
      <c r="E5" s="627"/>
      <c r="F5" s="627"/>
      <c r="G5" s="627"/>
      <c r="H5" s="627"/>
      <c r="I5" s="627"/>
      <c r="J5" s="627"/>
      <c r="K5" s="627"/>
      <c r="L5" s="627"/>
      <c r="M5" s="627"/>
      <c r="N5" s="627"/>
      <c r="O5" s="627"/>
      <c r="P5" s="627"/>
      <c r="Q5" s="627"/>
      <c r="R5" s="627"/>
      <c r="S5" s="718"/>
      <c r="T5" s="60"/>
      <c r="U5" s="23"/>
    </row>
    <row r="6" spans="1:21" ht="45" customHeight="1" x14ac:dyDescent="0.15">
      <c r="A6" s="723"/>
      <c r="B6" s="724"/>
      <c r="C6" s="719">
        <f>データシート!D3</f>
        <v>0</v>
      </c>
      <c r="D6" s="720"/>
      <c r="E6" s="720"/>
      <c r="F6" s="720"/>
      <c r="G6" s="720"/>
      <c r="H6" s="720"/>
      <c r="I6" s="720"/>
      <c r="J6" s="720"/>
      <c r="K6" s="720"/>
      <c r="L6" s="720"/>
      <c r="M6" s="720"/>
      <c r="N6" s="720"/>
      <c r="O6" s="720"/>
      <c r="P6" s="720"/>
      <c r="Q6" s="720"/>
      <c r="R6" s="720"/>
      <c r="S6" s="721"/>
      <c r="T6" s="59"/>
      <c r="U6" s="20"/>
    </row>
    <row r="7" spans="1:21" ht="2.25" customHeight="1" x14ac:dyDescent="0.15">
      <c r="A7" s="524"/>
      <c r="B7" s="525"/>
      <c r="C7" s="525"/>
      <c r="D7" s="525"/>
      <c r="E7" s="525"/>
      <c r="F7" s="525"/>
      <c r="G7" s="525"/>
      <c r="H7" s="525"/>
      <c r="I7" s="525"/>
      <c r="J7" s="525"/>
      <c r="K7" s="525"/>
      <c r="L7" s="525"/>
      <c r="M7" s="525"/>
      <c r="N7" s="525"/>
      <c r="O7" s="525"/>
      <c r="P7" s="525"/>
      <c r="Q7" s="525"/>
      <c r="R7" s="525"/>
      <c r="S7" s="42"/>
      <c r="T7" s="59"/>
      <c r="U7" s="20"/>
    </row>
    <row r="8" spans="1:21" ht="39.950000000000003" customHeight="1" x14ac:dyDescent="0.15">
      <c r="A8" s="725" t="s">
        <v>77</v>
      </c>
      <c r="B8" s="726"/>
      <c r="C8" s="141" t="s">
        <v>78</v>
      </c>
      <c r="D8" s="144">
        <v>8000</v>
      </c>
      <c r="E8" s="144"/>
      <c r="F8" s="727" t="s">
        <v>79</v>
      </c>
      <c r="G8" s="727"/>
      <c r="H8" s="155">
        <f>COUNTA(記入シート!F31:N31)</f>
        <v>0</v>
      </c>
      <c r="I8" s="145"/>
      <c r="J8" s="728" t="s">
        <v>80</v>
      </c>
      <c r="K8" s="729"/>
      <c r="L8" s="145" t="s">
        <v>81</v>
      </c>
      <c r="M8" s="145"/>
      <c r="N8" s="730">
        <f>D8*H8</f>
        <v>0</v>
      </c>
      <c r="O8" s="730"/>
      <c r="P8" s="731" t="s">
        <v>82</v>
      </c>
      <c r="Q8" s="731"/>
      <c r="R8" s="731"/>
      <c r="S8" s="146"/>
      <c r="T8" s="64"/>
      <c r="U8" s="30"/>
    </row>
    <row r="9" spans="1:21" ht="39.950000000000003" customHeight="1" x14ac:dyDescent="0.15">
      <c r="A9" s="712" t="s">
        <v>83</v>
      </c>
      <c r="B9" s="713"/>
      <c r="C9" s="142" t="s">
        <v>84</v>
      </c>
      <c r="D9" s="147">
        <v>1400</v>
      </c>
      <c r="E9" s="148"/>
      <c r="F9" s="714" t="s">
        <v>79</v>
      </c>
      <c r="G9" s="714"/>
      <c r="H9" s="149">
        <f>記入シート!F16</f>
        <v>0</v>
      </c>
      <c r="I9" s="149"/>
      <c r="J9" s="715" t="s">
        <v>85</v>
      </c>
      <c r="K9" s="715"/>
      <c r="L9" s="149" t="s">
        <v>81</v>
      </c>
      <c r="M9" s="149"/>
      <c r="N9" s="716">
        <f>D9*H9</f>
        <v>0</v>
      </c>
      <c r="O9" s="716"/>
      <c r="P9" s="717" t="s">
        <v>82</v>
      </c>
      <c r="Q9" s="717"/>
      <c r="R9" s="717"/>
      <c r="S9" s="150"/>
      <c r="T9" s="64"/>
      <c r="U9" s="30"/>
    </row>
    <row r="10" spans="1:21" ht="39.950000000000003" customHeight="1" x14ac:dyDescent="0.15">
      <c r="A10" s="680" t="s">
        <v>337</v>
      </c>
      <c r="B10" s="666"/>
      <c r="C10" s="546"/>
      <c r="D10" s="287"/>
      <c r="E10" s="288"/>
      <c r="F10" s="288"/>
      <c r="G10" s="288"/>
      <c r="H10" s="288"/>
      <c r="I10" s="288"/>
      <c r="J10" s="288"/>
      <c r="K10" s="288"/>
      <c r="L10" s="288"/>
      <c r="M10" s="288"/>
      <c r="N10" s="681">
        <f>SUM(N8:O9)</f>
        <v>0</v>
      </c>
      <c r="O10" s="681"/>
      <c r="P10" s="682" t="s">
        <v>82</v>
      </c>
      <c r="Q10" s="682"/>
      <c r="R10" s="682"/>
      <c r="S10" s="289"/>
      <c r="T10" s="64"/>
      <c r="U10" s="30"/>
    </row>
    <row r="11" spans="1:21" ht="39.950000000000003" customHeight="1" x14ac:dyDescent="0.15">
      <c r="A11" s="683" t="s">
        <v>133</v>
      </c>
      <c r="B11" s="666"/>
      <c r="C11" s="546"/>
      <c r="D11" s="686" t="s">
        <v>134</v>
      </c>
      <c r="E11" s="687"/>
      <c r="F11" s="687"/>
      <c r="G11" s="153" t="str">
        <f>IF(データシート!BL3=0,"使用しない",データシート!BL3&amp;"台")</f>
        <v>使用しない</v>
      </c>
      <c r="H11" s="151"/>
      <c r="I11" s="151"/>
      <c r="J11" s="151"/>
      <c r="K11" s="613" t="s">
        <v>135</v>
      </c>
      <c r="L11" s="613"/>
      <c r="M11" s="151" t="str">
        <f>IF(データシート!BM3=0,"特記なし",データシート!BM3&amp;"台")</f>
        <v>特記なし</v>
      </c>
      <c r="N11" s="151"/>
      <c r="O11" s="151"/>
      <c r="P11" s="151"/>
      <c r="Q11" s="151"/>
      <c r="R11" s="151"/>
      <c r="S11" s="152"/>
      <c r="T11" s="59"/>
      <c r="U11" s="20"/>
    </row>
    <row r="12" spans="1:21" ht="39.75" customHeight="1" x14ac:dyDescent="0.15">
      <c r="A12" s="683" t="s">
        <v>136</v>
      </c>
      <c r="B12" s="666"/>
      <c r="C12" s="546"/>
      <c r="D12" s="688" t="s">
        <v>183</v>
      </c>
      <c r="E12" s="689"/>
      <c r="F12" s="154"/>
      <c r="G12" s="151" t="str">
        <f>IF(データシート!BN3=0,"使用しない",データシート!BN3&amp;"台")</f>
        <v>使用しない</v>
      </c>
      <c r="H12" s="151"/>
      <c r="I12" s="151"/>
      <c r="J12" s="151"/>
      <c r="K12" s="613" t="s">
        <v>135</v>
      </c>
      <c r="L12" s="613"/>
      <c r="M12" s="151" t="str">
        <f>IF(データシート!BO3=0,"特記なし",データシート!BO3&amp;"台")</f>
        <v>特記なし</v>
      </c>
      <c r="N12" s="151"/>
      <c r="O12" s="151"/>
      <c r="P12" s="151"/>
      <c r="Q12" s="151"/>
      <c r="R12" s="151"/>
      <c r="S12" s="152"/>
      <c r="T12" s="59"/>
      <c r="U12" s="20"/>
    </row>
    <row r="13" spans="1:21" ht="39.75" customHeight="1" x14ac:dyDescent="0.15">
      <c r="A13" s="683" t="s">
        <v>357</v>
      </c>
      <c r="B13" s="666"/>
      <c r="C13" s="546"/>
      <c r="D13" s="74"/>
      <c r="E13" s="74"/>
      <c r="F13" s="74"/>
      <c r="G13" s="302" t="str">
        <f>IF(データシート!BP3=0,"使用しない",データシート!BP3&amp;"枚")</f>
        <v>使用しない</v>
      </c>
      <c r="H13" s="74"/>
      <c r="I13" s="74"/>
      <c r="J13" s="74"/>
      <c r="K13" s="74"/>
      <c r="L13" s="74"/>
      <c r="M13" s="74"/>
      <c r="N13" s="74"/>
      <c r="O13" s="74"/>
      <c r="P13" s="74"/>
      <c r="Q13" s="74"/>
      <c r="R13" s="74"/>
      <c r="S13" s="42"/>
      <c r="T13" s="59"/>
      <c r="U13" s="20"/>
    </row>
    <row r="14" spans="1:21" ht="20.100000000000001" customHeight="1" x14ac:dyDescent="0.15">
      <c r="A14" s="700" t="s">
        <v>86</v>
      </c>
      <c r="B14" s="702" t="s">
        <v>12</v>
      </c>
      <c r="C14" s="102" t="s">
        <v>87</v>
      </c>
      <c r="D14" s="559">
        <f>データシート!BI3</f>
        <v>0</v>
      </c>
      <c r="E14" s="559"/>
      <c r="F14" s="559"/>
      <c r="G14" s="103"/>
      <c r="H14" s="103"/>
      <c r="I14" s="103"/>
      <c r="J14" s="103"/>
      <c r="K14" s="104"/>
      <c r="L14" s="705" t="s">
        <v>44</v>
      </c>
      <c r="M14" s="706"/>
      <c r="N14" s="693">
        <f>データシート!$BG$3</f>
        <v>0</v>
      </c>
      <c r="O14" s="694"/>
      <c r="P14" s="694"/>
      <c r="Q14" s="694"/>
      <c r="R14" s="694"/>
      <c r="S14" s="695"/>
      <c r="T14" s="65"/>
      <c r="U14" s="31"/>
    </row>
    <row r="15" spans="1:21" ht="20.100000000000001" customHeight="1" x14ac:dyDescent="0.15">
      <c r="A15" s="701"/>
      <c r="B15" s="703"/>
      <c r="C15" s="547">
        <f>データシート!BJ3</f>
        <v>0</v>
      </c>
      <c r="D15" s="548"/>
      <c r="E15" s="548"/>
      <c r="F15" s="548"/>
      <c r="G15" s="548"/>
      <c r="H15" s="548"/>
      <c r="I15" s="548"/>
      <c r="J15" s="548"/>
      <c r="K15" s="549"/>
      <c r="L15" s="707"/>
      <c r="M15" s="708"/>
      <c r="N15" s="696"/>
      <c r="O15" s="697"/>
      <c r="P15" s="697"/>
      <c r="Q15" s="697"/>
      <c r="R15" s="697"/>
      <c r="S15" s="698"/>
      <c r="T15" s="65"/>
      <c r="U15" s="31"/>
    </row>
    <row r="16" spans="1:21" ht="39.950000000000003" customHeight="1" x14ac:dyDescent="0.15">
      <c r="A16" s="143" t="s">
        <v>88</v>
      </c>
      <c r="B16" s="704"/>
      <c r="C16" s="709"/>
      <c r="D16" s="660"/>
      <c r="E16" s="660"/>
      <c r="F16" s="660"/>
      <c r="G16" s="660"/>
      <c r="H16" s="660"/>
      <c r="I16" s="660"/>
      <c r="J16" s="660"/>
      <c r="K16" s="661"/>
      <c r="L16" s="710" t="s">
        <v>89</v>
      </c>
      <c r="M16" s="711"/>
      <c r="N16" s="690">
        <f>データシート!$BH$3</f>
        <v>0</v>
      </c>
      <c r="O16" s="691"/>
      <c r="P16" s="691"/>
      <c r="Q16" s="691"/>
      <c r="R16" s="691"/>
      <c r="S16" s="692"/>
      <c r="T16" s="65"/>
      <c r="U16" s="31"/>
    </row>
    <row r="17" spans="1:27" ht="2.25" customHeight="1" x14ac:dyDescent="0.15">
      <c r="A17" s="524"/>
      <c r="B17" s="525"/>
      <c r="C17" s="525"/>
      <c r="D17" s="525"/>
      <c r="E17" s="525"/>
      <c r="F17" s="525"/>
      <c r="G17" s="525"/>
      <c r="H17" s="525"/>
      <c r="I17" s="525"/>
      <c r="J17" s="525"/>
      <c r="K17" s="525"/>
      <c r="L17" s="525"/>
      <c r="M17" s="525"/>
      <c r="N17" s="525"/>
      <c r="O17" s="525"/>
      <c r="P17" s="525"/>
      <c r="Q17" s="525"/>
      <c r="R17" s="525"/>
      <c r="S17" s="42"/>
      <c r="T17" s="59"/>
      <c r="U17" s="20"/>
    </row>
    <row r="18" spans="1:27" ht="18.75" customHeight="1" x14ac:dyDescent="0.15">
      <c r="A18" s="33"/>
      <c r="B18" s="34"/>
      <c r="C18" s="34"/>
      <c r="D18" s="34"/>
      <c r="E18" s="220"/>
      <c r="F18" s="35"/>
      <c r="G18" s="35"/>
      <c r="H18" s="36"/>
      <c r="I18" s="36"/>
      <c r="J18" s="35"/>
      <c r="K18" s="35"/>
      <c r="L18" s="36"/>
      <c r="M18" s="36"/>
      <c r="N18" s="37"/>
      <c r="O18" s="38"/>
      <c r="P18" s="39"/>
      <c r="Q18" s="40"/>
      <c r="R18" s="68"/>
      <c r="S18" s="72"/>
      <c r="T18" s="221"/>
      <c r="U18" s="41"/>
      <c r="V18" s="211"/>
    </row>
    <row r="19" spans="1:27" ht="18.75" customHeight="1" x14ac:dyDescent="0.15">
      <c r="A19" s="222" t="s">
        <v>90</v>
      </c>
      <c r="B19" s="180"/>
      <c r="C19" s="223"/>
      <c r="D19" s="180"/>
      <c r="E19" s="180"/>
      <c r="F19" s="35"/>
      <c r="G19" s="35"/>
      <c r="H19" s="36"/>
      <c r="I19" s="36"/>
      <c r="J19" s="35"/>
      <c r="K19" s="35"/>
      <c r="L19" s="224" t="s">
        <v>371</v>
      </c>
      <c r="M19" s="225"/>
      <c r="N19" s="226"/>
      <c r="O19" s="227" t="s">
        <v>91</v>
      </c>
      <c r="P19" s="228"/>
      <c r="Q19" s="229" t="s">
        <v>92</v>
      </c>
      <c r="R19" s="221"/>
      <c r="S19" s="134"/>
      <c r="T19" s="221"/>
      <c r="U19" s="230" t="s">
        <v>309</v>
      </c>
      <c r="V19" s="297" t="s">
        <v>93</v>
      </c>
      <c r="W19" s="101"/>
    </row>
    <row r="20" spans="1:27" ht="18.75" customHeight="1" x14ac:dyDescent="0.15">
      <c r="A20" s="115"/>
      <c r="B20" s="180"/>
      <c r="C20" s="180"/>
      <c r="D20" s="180"/>
      <c r="E20" s="180"/>
      <c r="F20" s="35"/>
      <c r="G20" s="35"/>
      <c r="H20" s="36"/>
      <c r="I20" s="36"/>
      <c r="J20" s="35"/>
      <c r="K20" s="35"/>
      <c r="L20" s="36"/>
      <c r="M20" s="36"/>
      <c r="N20" s="37"/>
      <c r="O20" s="38"/>
      <c r="P20" s="212"/>
      <c r="Q20" s="231"/>
      <c r="R20" s="221"/>
      <c r="S20" s="134"/>
      <c r="T20" s="221"/>
      <c r="U20" s="41"/>
      <c r="V20" s="211"/>
      <c r="W20" s="101"/>
    </row>
    <row r="21" spans="1:27" ht="13.5" x14ac:dyDescent="0.15">
      <c r="A21" s="110"/>
      <c r="B21" s="180"/>
      <c r="C21" s="180"/>
      <c r="D21" s="180"/>
      <c r="E21" s="180"/>
      <c r="F21" s="180"/>
      <c r="G21" s="180"/>
      <c r="H21" s="180"/>
      <c r="I21" s="180"/>
      <c r="J21" s="180"/>
      <c r="K21" s="180"/>
      <c r="L21" s="180"/>
      <c r="M21" s="180"/>
      <c r="N21" s="112"/>
      <c r="O21" s="112"/>
      <c r="P21" s="112"/>
      <c r="Q21" s="112"/>
      <c r="R21" s="112"/>
      <c r="S21" s="113"/>
      <c r="T21" s="232"/>
      <c r="U21" s="20"/>
      <c r="W21" s="101"/>
    </row>
    <row r="22" spans="1:27" ht="18" customHeight="1" x14ac:dyDescent="0.15">
      <c r="A22" s="140" t="s">
        <v>370</v>
      </c>
      <c r="B22" s="180"/>
      <c r="C22" s="180"/>
      <c r="D22" s="180"/>
      <c r="E22" s="180"/>
      <c r="F22" s="180"/>
      <c r="G22" s="180"/>
      <c r="H22" s="180"/>
      <c r="I22" s="180"/>
      <c r="J22" s="180"/>
      <c r="K22" s="180"/>
      <c r="L22" s="180"/>
      <c r="M22" s="180"/>
      <c r="N22" s="112"/>
      <c r="O22" s="112"/>
      <c r="P22" s="112"/>
      <c r="Q22" s="112"/>
      <c r="R22" s="112"/>
      <c r="S22" s="113"/>
      <c r="T22" s="232"/>
      <c r="U22" s="20"/>
      <c r="W22" s="101"/>
    </row>
    <row r="23" spans="1:27" ht="18" customHeight="1" x14ac:dyDescent="0.15">
      <c r="A23" s="233"/>
      <c r="B23" s="180"/>
      <c r="C23" s="180"/>
      <c r="D23" s="180"/>
      <c r="E23" s="180"/>
      <c r="F23" s="180"/>
      <c r="G23" s="180"/>
      <c r="H23" s="180"/>
      <c r="I23" s="180"/>
      <c r="J23" s="180"/>
      <c r="K23" s="180"/>
      <c r="L23" s="180"/>
      <c r="M23" s="180"/>
      <c r="N23" s="112"/>
      <c r="O23" s="112"/>
      <c r="P23" s="112"/>
      <c r="Q23" s="112"/>
      <c r="R23" s="112"/>
      <c r="S23" s="113"/>
      <c r="T23" s="232"/>
      <c r="U23" s="20"/>
      <c r="W23" s="101"/>
    </row>
    <row r="24" spans="1:27" ht="18" customHeight="1" x14ac:dyDescent="0.15">
      <c r="A24" s="115"/>
      <c r="B24" s="180"/>
      <c r="C24" s="180"/>
      <c r="D24" s="180"/>
      <c r="E24" s="180"/>
      <c r="F24" s="180"/>
      <c r="G24" s="180"/>
      <c r="H24" s="180"/>
      <c r="I24" s="180"/>
      <c r="J24" s="180"/>
      <c r="K24" s="180"/>
      <c r="L24" s="180"/>
      <c r="M24" s="180"/>
      <c r="N24" s="112"/>
      <c r="O24" s="112"/>
      <c r="P24" s="112"/>
      <c r="Q24" s="112"/>
      <c r="R24" s="112"/>
      <c r="S24" s="113"/>
      <c r="T24" s="232"/>
      <c r="U24" s="20"/>
      <c r="W24" s="101"/>
    </row>
    <row r="25" spans="1:27" ht="18" customHeight="1" x14ac:dyDescent="0.15">
      <c r="A25" s="110"/>
      <c r="B25" s="180"/>
      <c r="C25" s="180"/>
      <c r="D25" s="180"/>
      <c r="E25" s="180"/>
      <c r="F25" s="180"/>
      <c r="G25" s="180"/>
      <c r="H25" s="699">
        <f>C6</f>
        <v>0</v>
      </c>
      <c r="I25" s="699"/>
      <c r="J25" s="699"/>
      <c r="K25" s="699"/>
      <c r="L25" s="699"/>
      <c r="M25" s="699"/>
      <c r="N25" s="699"/>
      <c r="O25" s="290" t="s">
        <v>336</v>
      </c>
      <c r="P25" s="112"/>
      <c r="Q25" s="112"/>
      <c r="R25" s="112"/>
      <c r="S25" s="113"/>
      <c r="T25" s="232"/>
      <c r="U25" s="20"/>
      <c r="V25" s="297" t="s">
        <v>94</v>
      </c>
      <c r="W25" s="298"/>
      <c r="X25" s="299"/>
      <c r="Y25" s="299"/>
      <c r="Z25" s="235"/>
      <c r="AA25" s="235"/>
    </row>
    <row r="26" spans="1:27" ht="18.75" customHeight="1" x14ac:dyDescent="0.15">
      <c r="A26" s="115"/>
      <c r="B26" s="35"/>
      <c r="C26" s="35"/>
      <c r="D26" s="677" t="s">
        <v>95</v>
      </c>
      <c r="E26" s="677"/>
      <c r="F26" s="677"/>
      <c r="G26" s="677"/>
      <c r="H26" s="677"/>
      <c r="I26" s="678"/>
      <c r="J26" s="678"/>
      <c r="K26" s="678"/>
      <c r="L26" s="678"/>
      <c r="M26" s="678"/>
      <c r="N26" s="678"/>
      <c r="O26" s="678"/>
      <c r="P26" s="679"/>
      <c r="Q26" s="117" t="s">
        <v>96</v>
      </c>
      <c r="R26" s="118"/>
      <c r="S26" s="113"/>
      <c r="T26" s="232"/>
      <c r="U26" s="236" t="s">
        <v>309</v>
      </c>
      <c r="V26" s="684" t="s">
        <v>97</v>
      </c>
      <c r="W26" s="685"/>
      <c r="X26" s="685"/>
      <c r="Y26" s="685"/>
      <c r="Z26" s="235"/>
      <c r="AA26" s="235"/>
    </row>
    <row r="27" spans="1:27" ht="3.75" customHeight="1" x14ac:dyDescent="0.15">
      <c r="A27" s="119"/>
      <c r="B27" s="120"/>
      <c r="C27" s="120"/>
      <c r="D27" s="121"/>
      <c r="E27" s="121"/>
      <c r="F27" s="121"/>
      <c r="G27" s="121"/>
      <c r="H27" s="121"/>
      <c r="I27" s="121"/>
      <c r="J27" s="121"/>
      <c r="K27" s="121"/>
      <c r="L27" s="121"/>
      <c r="M27" s="121"/>
      <c r="N27" s="121"/>
      <c r="O27" s="121"/>
      <c r="P27" s="121"/>
      <c r="Q27" s="121"/>
      <c r="R27" s="112"/>
      <c r="S27" s="113"/>
      <c r="T27" s="232"/>
      <c r="U27" s="20"/>
      <c r="V27" s="235"/>
      <c r="W27" s="234"/>
      <c r="X27" s="235"/>
      <c r="Y27" s="235"/>
      <c r="Z27" s="235"/>
      <c r="AA27" s="235"/>
    </row>
    <row r="28" spans="1:27" ht="12.75" customHeight="1" thickBot="1" x14ac:dyDescent="0.2">
      <c r="A28" s="122"/>
      <c r="B28" s="123"/>
      <c r="C28" s="123"/>
      <c r="D28" s="123"/>
      <c r="E28" s="123"/>
      <c r="F28" s="123"/>
      <c r="G28" s="123"/>
      <c r="H28" s="123"/>
      <c r="I28" s="123"/>
      <c r="J28" s="123"/>
      <c r="K28" s="123"/>
      <c r="L28" s="123"/>
      <c r="M28" s="123"/>
      <c r="N28" s="123"/>
      <c r="O28" s="123"/>
      <c r="P28" s="123"/>
      <c r="Q28" s="123"/>
      <c r="R28" s="123"/>
      <c r="S28" s="124"/>
      <c r="T28" s="16"/>
      <c r="U28" s="13"/>
      <c r="V28" s="235"/>
      <c r="W28" s="234"/>
      <c r="X28" s="235"/>
      <c r="Y28" s="235"/>
      <c r="Z28" s="235"/>
      <c r="AA28" s="235"/>
    </row>
    <row r="29" spans="1:27" x14ac:dyDescent="0.15">
      <c r="W29" s="101"/>
    </row>
    <row r="30" spans="1:27" x14ac:dyDescent="0.15">
      <c r="A30" s="12" t="s">
        <v>310</v>
      </c>
      <c r="W30" s="101"/>
    </row>
    <row r="31" spans="1:27" x14ac:dyDescent="0.15">
      <c r="A31" s="12" t="s">
        <v>311</v>
      </c>
      <c r="W31" s="101"/>
    </row>
    <row r="32" spans="1:27" x14ac:dyDescent="0.15">
      <c r="A32" s="125"/>
      <c r="B32" s="125"/>
      <c r="C32" s="125"/>
      <c r="D32" s="125"/>
      <c r="E32" s="125"/>
      <c r="F32" s="125"/>
      <c r="G32" s="125"/>
      <c r="H32" s="125"/>
      <c r="I32" s="125"/>
      <c r="J32" s="125"/>
      <c r="K32" s="125"/>
      <c r="L32" s="125"/>
      <c r="M32" s="125"/>
      <c r="N32" s="125"/>
      <c r="O32" s="125"/>
      <c r="P32" s="125"/>
      <c r="Q32" s="125"/>
      <c r="R32" s="125"/>
      <c r="S32" s="125"/>
    </row>
    <row r="33" spans="1:19" x14ac:dyDescent="0.15">
      <c r="A33" s="125"/>
      <c r="B33" s="125"/>
      <c r="C33" s="125"/>
      <c r="D33" s="125"/>
      <c r="E33" s="125"/>
      <c r="F33" s="125"/>
      <c r="G33" s="125"/>
      <c r="H33" s="125"/>
      <c r="I33" s="125"/>
      <c r="J33" s="125"/>
      <c r="K33" s="125"/>
      <c r="L33" s="125"/>
      <c r="M33" s="125"/>
      <c r="N33" s="125"/>
      <c r="O33" s="125"/>
      <c r="P33" s="125"/>
      <c r="Q33" s="125"/>
      <c r="R33" s="125"/>
      <c r="S33" s="125"/>
    </row>
    <row r="34" spans="1:19" x14ac:dyDescent="0.15">
      <c r="A34" s="125"/>
      <c r="B34" s="125"/>
      <c r="C34" s="125"/>
      <c r="D34" s="125"/>
      <c r="E34" s="125"/>
      <c r="F34" s="125"/>
      <c r="G34" s="125"/>
      <c r="H34" s="125"/>
      <c r="I34" s="125"/>
      <c r="J34" s="125"/>
      <c r="K34" s="125"/>
      <c r="L34" s="125"/>
      <c r="M34" s="125"/>
      <c r="N34" s="125"/>
      <c r="O34" s="125"/>
      <c r="P34" s="125"/>
      <c r="Q34" s="125"/>
      <c r="R34" s="125"/>
      <c r="S34" s="125"/>
    </row>
  </sheetData>
  <sheetProtection algorithmName="SHA-512" hashValue="L+UvdH1xMYEDnvVMgmXQ5kAJRKRfXsdXmGnTLe118pWqwLRNWQw2QXzKjep0MPzIcmQPQ3U/G0l+Ytw+pqQReQ==" saltValue="j2IFgSDRGhPban5gl/eR3g==" spinCount="100000" sheet="1" objects="1" scenarios="1" selectLockedCells="1"/>
  <mergeCells count="44">
    <mergeCell ref="A4:R4"/>
    <mergeCell ref="B1:P1"/>
    <mergeCell ref="A3:B3"/>
    <mergeCell ref="C3:D3"/>
    <mergeCell ref="E3:G3"/>
    <mergeCell ref="H3:K3"/>
    <mergeCell ref="L3:N3"/>
    <mergeCell ref="C5:S5"/>
    <mergeCell ref="C6:S6"/>
    <mergeCell ref="A5:B6"/>
    <mergeCell ref="A7:R7"/>
    <mergeCell ref="A8:B8"/>
    <mergeCell ref="F8:G8"/>
    <mergeCell ref="J8:K8"/>
    <mergeCell ref="N8:O8"/>
    <mergeCell ref="P8:R8"/>
    <mergeCell ref="A9:B9"/>
    <mergeCell ref="F9:G9"/>
    <mergeCell ref="J9:K9"/>
    <mergeCell ref="N9:O9"/>
    <mergeCell ref="P9:R9"/>
    <mergeCell ref="V26:Y26"/>
    <mergeCell ref="D11:F11"/>
    <mergeCell ref="K11:L11"/>
    <mergeCell ref="A12:C12"/>
    <mergeCell ref="D12:E12"/>
    <mergeCell ref="K12:L12"/>
    <mergeCell ref="N16:S16"/>
    <mergeCell ref="N14:S15"/>
    <mergeCell ref="H25:N25"/>
    <mergeCell ref="A14:A15"/>
    <mergeCell ref="B14:B16"/>
    <mergeCell ref="D14:F14"/>
    <mergeCell ref="L14:M15"/>
    <mergeCell ref="C15:K16"/>
    <mergeCell ref="L16:M16"/>
    <mergeCell ref="A11:C11"/>
    <mergeCell ref="A17:R17"/>
    <mergeCell ref="D26:H26"/>
    <mergeCell ref="I26:P26"/>
    <mergeCell ref="A10:C10"/>
    <mergeCell ref="N10:O10"/>
    <mergeCell ref="P10:R10"/>
    <mergeCell ref="A13:C13"/>
  </mergeCells>
  <phoneticPr fontId="28"/>
  <printOptions horizontalCentered="1" verticalCentered="1"/>
  <pageMargins left="0.39370078740157483" right="0.39370078740157483" top="0.59020397231334776" bottom="0.59020397231334776" header="0.51174154431801144" footer="0.51174154431801144"/>
  <pageSetup paperSize="9" scale="86"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0F41C-CA52-4DF4-8BD2-17330D615B90}">
  <sheetPr>
    <tabColor rgb="FF31869B"/>
  </sheetPr>
  <dimension ref="A1:AA34"/>
  <sheetViews>
    <sheetView showGridLines="0" view="pageBreakPreview" zoomScaleSheetLayoutView="100" workbookViewId="0">
      <selection activeCell="U2" sqref="U2"/>
    </sheetView>
  </sheetViews>
  <sheetFormatPr defaultColWidth="8" defaultRowHeight="12" x14ac:dyDescent="0.15"/>
  <cols>
    <col min="1" max="1" width="5.625" style="12" customWidth="1"/>
    <col min="2" max="2" width="6.625" style="12" customWidth="1"/>
    <col min="3" max="4" width="9.5" style="12" customWidth="1"/>
    <col min="5" max="5" width="3.5" style="12" customWidth="1"/>
    <col min="6" max="6" width="5" style="12" customWidth="1"/>
    <col min="7" max="7" width="4.5" style="12" customWidth="1"/>
    <col min="8" max="8" width="9.5" style="12" customWidth="1"/>
    <col min="9" max="9" width="3.5" style="12" customWidth="1"/>
    <col min="10" max="10" width="5.625" style="12" customWidth="1"/>
    <col min="11" max="11" width="3.875" style="12" customWidth="1"/>
    <col min="12" max="12" width="9.5" style="12" customWidth="1"/>
    <col min="13" max="13" width="3.5" style="12" customWidth="1"/>
    <col min="14" max="14" width="5.625" style="12" customWidth="1"/>
    <col min="15" max="15" width="3.875" style="12" customWidth="1"/>
    <col min="16" max="17" width="3.5" style="12" customWidth="1"/>
    <col min="18" max="18" width="2.5" style="12" customWidth="1"/>
    <col min="19" max="19" width="3.5" style="12" customWidth="1"/>
    <col min="20" max="21" width="2.5" style="12" customWidth="1"/>
    <col min="22" max="16384" width="8" style="12"/>
  </cols>
  <sheetData>
    <row r="1" spans="1:21" ht="46.5" customHeight="1" x14ac:dyDescent="0.15">
      <c r="A1" s="16"/>
      <c r="B1" s="732" t="s">
        <v>369</v>
      </c>
      <c r="C1" s="732"/>
      <c r="D1" s="732"/>
      <c r="E1" s="732"/>
      <c r="F1" s="732"/>
      <c r="G1" s="732"/>
      <c r="H1" s="732"/>
      <c r="I1" s="732"/>
      <c r="J1" s="732"/>
      <c r="K1" s="732"/>
      <c r="L1" s="732"/>
      <c r="M1" s="732"/>
      <c r="N1" s="732"/>
      <c r="O1" s="732"/>
      <c r="P1" s="732"/>
      <c r="Q1" s="17"/>
      <c r="R1" s="17"/>
      <c r="S1" s="17"/>
      <c r="T1" s="17"/>
      <c r="U1" s="18"/>
    </row>
    <row r="2" spans="1:21" ht="7.5" customHeight="1" thickBot="1" x14ac:dyDescent="0.2">
      <c r="A2" s="16"/>
      <c r="B2" s="16"/>
      <c r="C2" s="16"/>
      <c r="D2" s="16"/>
      <c r="E2" s="16"/>
      <c r="F2" s="16"/>
      <c r="G2" s="16"/>
      <c r="H2" s="16"/>
      <c r="I2" s="16"/>
      <c r="J2" s="16"/>
      <c r="K2" s="16"/>
      <c r="L2" s="16"/>
      <c r="M2" s="16"/>
      <c r="N2" s="16"/>
      <c r="O2" s="16"/>
      <c r="P2" s="16"/>
      <c r="Q2" s="16"/>
      <c r="R2" s="16"/>
      <c r="S2" s="16"/>
      <c r="T2" s="16"/>
      <c r="U2" s="13"/>
    </row>
    <row r="3" spans="1:21" ht="30" customHeight="1" x14ac:dyDescent="0.15">
      <c r="A3" s="593" t="s">
        <v>322</v>
      </c>
      <c r="B3" s="594"/>
      <c r="C3" s="602" t="str">
        <f>データシート!C3</f>
        <v>県西</v>
      </c>
      <c r="D3" s="603"/>
      <c r="E3" s="598" t="s">
        <v>323</v>
      </c>
      <c r="F3" s="598"/>
      <c r="G3" s="599"/>
      <c r="H3" s="600" t="s">
        <v>130</v>
      </c>
      <c r="I3" s="601"/>
      <c r="J3" s="601"/>
      <c r="K3" s="594"/>
      <c r="L3" s="602" t="str">
        <f>'(例）データシート'!B3</f>
        <v>高校生</v>
      </c>
      <c r="M3" s="603"/>
      <c r="N3" s="603"/>
      <c r="O3" s="135" t="s">
        <v>73</v>
      </c>
      <c r="P3" s="135"/>
      <c r="Q3" s="135"/>
      <c r="R3" s="135"/>
      <c r="S3" s="136"/>
      <c r="T3" s="58"/>
      <c r="U3" s="19"/>
    </row>
    <row r="4" spans="1:21" ht="2.25" customHeight="1" x14ac:dyDescent="0.15">
      <c r="A4" s="524"/>
      <c r="B4" s="525"/>
      <c r="C4" s="525"/>
      <c r="D4" s="525"/>
      <c r="E4" s="525"/>
      <c r="F4" s="525"/>
      <c r="G4" s="525"/>
      <c r="H4" s="525"/>
      <c r="I4" s="525"/>
      <c r="J4" s="525"/>
      <c r="K4" s="525"/>
      <c r="L4" s="525"/>
      <c r="M4" s="525"/>
      <c r="N4" s="525"/>
      <c r="O4" s="525"/>
      <c r="P4" s="525"/>
      <c r="Q4" s="525"/>
      <c r="R4" s="525"/>
      <c r="S4" s="42"/>
      <c r="T4" s="59"/>
      <c r="U4" s="20"/>
    </row>
    <row r="5" spans="1:21" ht="19.5" customHeight="1" x14ac:dyDescent="0.15">
      <c r="A5" s="563" t="s">
        <v>5</v>
      </c>
      <c r="B5" s="722"/>
      <c r="C5" s="626" t="str">
        <f>'(例）データシート'!$E$3</f>
        <v>けんりつあんこんこうとうがっこう</v>
      </c>
      <c r="D5" s="627"/>
      <c r="E5" s="627"/>
      <c r="F5" s="627"/>
      <c r="G5" s="627"/>
      <c r="H5" s="627"/>
      <c r="I5" s="627"/>
      <c r="J5" s="627"/>
      <c r="K5" s="627"/>
      <c r="L5" s="627"/>
      <c r="M5" s="627"/>
      <c r="N5" s="627"/>
      <c r="O5" s="627"/>
      <c r="P5" s="627"/>
      <c r="Q5" s="627"/>
      <c r="R5" s="627"/>
      <c r="S5" s="718"/>
      <c r="T5" s="60"/>
      <c r="U5" s="23"/>
    </row>
    <row r="6" spans="1:21" ht="45" customHeight="1" x14ac:dyDescent="0.15">
      <c r="A6" s="723"/>
      <c r="B6" s="724"/>
      <c r="C6" s="719" t="str">
        <f>'(例）データシート'!D3</f>
        <v>県立安紺高等学校</v>
      </c>
      <c r="D6" s="720"/>
      <c r="E6" s="720"/>
      <c r="F6" s="720"/>
      <c r="G6" s="720"/>
      <c r="H6" s="720"/>
      <c r="I6" s="720"/>
      <c r="J6" s="720"/>
      <c r="K6" s="720"/>
      <c r="L6" s="720"/>
      <c r="M6" s="720"/>
      <c r="N6" s="720"/>
      <c r="O6" s="720"/>
      <c r="P6" s="720"/>
      <c r="Q6" s="720"/>
      <c r="R6" s="720"/>
      <c r="S6" s="721"/>
      <c r="T6" s="59"/>
      <c r="U6" s="20"/>
    </row>
    <row r="7" spans="1:21" ht="2.25" customHeight="1" x14ac:dyDescent="0.15">
      <c r="A7" s="524"/>
      <c r="B7" s="525"/>
      <c r="C7" s="525"/>
      <c r="D7" s="525"/>
      <c r="E7" s="525"/>
      <c r="F7" s="525"/>
      <c r="G7" s="525"/>
      <c r="H7" s="525"/>
      <c r="I7" s="525"/>
      <c r="J7" s="525"/>
      <c r="K7" s="525"/>
      <c r="L7" s="525"/>
      <c r="M7" s="525"/>
      <c r="N7" s="525"/>
      <c r="O7" s="525"/>
      <c r="P7" s="525"/>
      <c r="Q7" s="525"/>
      <c r="R7" s="525"/>
      <c r="S7" s="42"/>
      <c r="T7" s="59"/>
      <c r="U7" s="20"/>
    </row>
    <row r="8" spans="1:21" ht="39.950000000000003" customHeight="1" x14ac:dyDescent="0.15">
      <c r="A8" s="725" t="s">
        <v>77</v>
      </c>
      <c r="B8" s="726"/>
      <c r="C8" s="141" t="s">
        <v>78</v>
      </c>
      <c r="D8" s="144">
        <v>8000</v>
      </c>
      <c r="E8" s="144"/>
      <c r="F8" s="727" t="s">
        <v>79</v>
      </c>
      <c r="G8" s="727"/>
      <c r="H8" s="155">
        <f>COUNTA('（例）記入シート'!F31:L31)</f>
        <v>3</v>
      </c>
      <c r="I8" s="241"/>
      <c r="J8" s="728" t="s">
        <v>80</v>
      </c>
      <c r="K8" s="729"/>
      <c r="L8" s="241" t="s">
        <v>81</v>
      </c>
      <c r="M8" s="241"/>
      <c r="N8" s="730">
        <f>D8*H8</f>
        <v>24000</v>
      </c>
      <c r="O8" s="730"/>
      <c r="P8" s="731" t="s">
        <v>82</v>
      </c>
      <c r="Q8" s="731"/>
      <c r="R8" s="731"/>
      <c r="S8" s="146"/>
      <c r="T8" s="64"/>
      <c r="U8" s="30"/>
    </row>
    <row r="9" spans="1:21" ht="39.950000000000003" customHeight="1" x14ac:dyDescent="0.15">
      <c r="A9" s="712" t="s">
        <v>83</v>
      </c>
      <c r="B9" s="713"/>
      <c r="C9" s="142" t="s">
        <v>84</v>
      </c>
      <c r="D9" s="147">
        <v>1400</v>
      </c>
      <c r="E9" s="148"/>
      <c r="F9" s="714" t="s">
        <v>79</v>
      </c>
      <c r="G9" s="714"/>
      <c r="H9" s="242">
        <f>'（例）記入シート'!F16</f>
        <v>18</v>
      </c>
      <c r="I9" s="242"/>
      <c r="J9" s="715" t="s">
        <v>85</v>
      </c>
      <c r="K9" s="715"/>
      <c r="L9" s="242" t="s">
        <v>81</v>
      </c>
      <c r="M9" s="242"/>
      <c r="N9" s="716">
        <f>D9*H9</f>
        <v>25200</v>
      </c>
      <c r="O9" s="716"/>
      <c r="P9" s="717" t="s">
        <v>82</v>
      </c>
      <c r="Q9" s="717"/>
      <c r="R9" s="717"/>
      <c r="S9" s="150"/>
      <c r="T9" s="64"/>
      <c r="U9" s="30"/>
    </row>
    <row r="10" spans="1:21" ht="39.950000000000003" customHeight="1" x14ac:dyDescent="0.15">
      <c r="A10" s="680" t="s">
        <v>337</v>
      </c>
      <c r="B10" s="613"/>
      <c r="C10" s="733"/>
      <c r="D10" s="287"/>
      <c r="E10" s="288"/>
      <c r="F10" s="288"/>
      <c r="G10" s="288"/>
      <c r="H10" s="288"/>
      <c r="I10" s="288"/>
      <c r="J10" s="288"/>
      <c r="K10" s="288"/>
      <c r="L10" s="288"/>
      <c r="M10" s="288"/>
      <c r="N10" s="681">
        <f>SUM(N8:O9)</f>
        <v>49200</v>
      </c>
      <c r="O10" s="681"/>
      <c r="P10" s="682" t="s">
        <v>82</v>
      </c>
      <c r="Q10" s="682"/>
      <c r="R10" s="682"/>
      <c r="S10" s="289"/>
      <c r="T10" s="64"/>
      <c r="U10" s="30"/>
    </row>
    <row r="11" spans="1:21" ht="39.950000000000003" customHeight="1" x14ac:dyDescent="0.15">
      <c r="A11" s="683" t="s">
        <v>133</v>
      </c>
      <c r="B11" s="666"/>
      <c r="C11" s="546"/>
      <c r="D11" s="686" t="s">
        <v>134</v>
      </c>
      <c r="E11" s="687"/>
      <c r="F11" s="687"/>
      <c r="G11" s="245" t="str">
        <f>IF('(例）データシート'!BD3=0,"使用しない",'(例）データシート'!BD3&amp;"台")</f>
        <v>使用しない</v>
      </c>
      <c r="H11" s="244"/>
      <c r="I11" s="244"/>
      <c r="J11" s="244"/>
      <c r="K11" s="613" t="s">
        <v>135</v>
      </c>
      <c r="L11" s="613"/>
      <c r="M11" s="244" t="s">
        <v>202</v>
      </c>
      <c r="N11" s="244"/>
      <c r="O11" s="244"/>
      <c r="P11" s="244"/>
      <c r="Q11" s="244"/>
      <c r="R11" s="244"/>
      <c r="S11" s="152"/>
      <c r="T11" s="59"/>
      <c r="U11" s="20"/>
    </row>
    <row r="12" spans="1:21" ht="39.950000000000003" customHeight="1" x14ac:dyDescent="0.15">
      <c r="A12" s="683" t="s">
        <v>136</v>
      </c>
      <c r="B12" s="666"/>
      <c r="C12" s="546"/>
      <c r="D12" s="688" t="s">
        <v>137</v>
      </c>
      <c r="E12" s="689"/>
      <c r="F12" s="154"/>
      <c r="G12" s="244" t="s">
        <v>358</v>
      </c>
      <c r="H12" s="244"/>
      <c r="I12" s="244"/>
      <c r="J12" s="244"/>
      <c r="K12" s="613" t="s">
        <v>135</v>
      </c>
      <c r="L12" s="613"/>
      <c r="M12" s="244" t="s">
        <v>203</v>
      </c>
      <c r="N12" s="244"/>
      <c r="O12" s="244"/>
      <c r="P12" s="244"/>
      <c r="Q12" s="244"/>
      <c r="R12" s="244"/>
      <c r="S12" s="152"/>
      <c r="T12" s="59"/>
      <c r="U12" s="20"/>
    </row>
    <row r="13" spans="1:21" ht="39.75" customHeight="1" x14ac:dyDescent="0.15">
      <c r="A13" s="683" t="s">
        <v>357</v>
      </c>
      <c r="B13" s="666"/>
      <c r="C13" s="546"/>
      <c r="D13" s="74"/>
      <c r="E13" s="74"/>
      <c r="F13" s="74"/>
      <c r="G13" s="302" t="s">
        <v>359</v>
      </c>
      <c r="H13" s="74"/>
      <c r="I13" s="74"/>
      <c r="J13" s="74"/>
      <c r="K13" s="74"/>
      <c r="L13" s="74"/>
      <c r="M13" s="74"/>
      <c r="N13" s="74"/>
      <c r="O13" s="74"/>
      <c r="P13" s="74"/>
      <c r="Q13" s="74"/>
      <c r="R13" s="74"/>
      <c r="S13" s="42"/>
      <c r="T13" s="59"/>
      <c r="U13" s="20"/>
    </row>
    <row r="14" spans="1:21" ht="20.100000000000001" customHeight="1" x14ac:dyDescent="0.15">
      <c r="A14" s="700" t="s">
        <v>86</v>
      </c>
      <c r="B14" s="702" t="s">
        <v>12</v>
      </c>
      <c r="C14" s="102" t="s">
        <v>87</v>
      </c>
      <c r="D14" s="559" t="str">
        <f>'(例）データシート'!BA3</f>
        <v>306－0054</v>
      </c>
      <c r="E14" s="559"/>
      <c r="F14" s="559"/>
      <c r="G14" s="103"/>
      <c r="H14" s="103"/>
      <c r="I14" s="103"/>
      <c r="J14" s="103"/>
      <c r="K14" s="104"/>
      <c r="L14" s="705" t="s">
        <v>44</v>
      </c>
      <c r="M14" s="706"/>
      <c r="N14" s="693" t="str">
        <f>'(例）データシート'!$AY$3</f>
        <v>吹連　太郎</v>
      </c>
      <c r="O14" s="694"/>
      <c r="P14" s="694"/>
      <c r="Q14" s="694"/>
      <c r="R14" s="694"/>
      <c r="S14" s="695"/>
      <c r="T14" s="65"/>
      <c r="U14" s="31"/>
    </row>
    <row r="15" spans="1:21" ht="20.100000000000001" customHeight="1" x14ac:dyDescent="0.15">
      <c r="A15" s="701"/>
      <c r="B15" s="703"/>
      <c r="C15" s="547" t="str">
        <f>'(例）データシート'!BB3</f>
        <v>古河市中田新田12-1</v>
      </c>
      <c r="D15" s="548"/>
      <c r="E15" s="548"/>
      <c r="F15" s="548"/>
      <c r="G15" s="548"/>
      <c r="H15" s="548"/>
      <c r="I15" s="548"/>
      <c r="J15" s="548"/>
      <c r="K15" s="549"/>
      <c r="L15" s="707"/>
      <c r="M15" s="708"/>
      <c r="N15" s="696"/>
      <c r="O15" s="697"/>
      <c r="P15" s="697"/>
      <c r="Q15" s="697"/>
      <c r="R15" s="697"/>
      <c r="S15" s="698"/>
      <c r="T15" s="65"/>
      <c r="U15" s="31"/>
    </row>
    <row r="16" spans="1:21" ht="39.950000000000003" customHeight="1" x14ac:dyDescent="0.15">
      <c r="A16" s="143" t="s">
        <v>88</v>
      </c>
      <c r="B16" s="704"/>
      <c r="C16" s="658" t="s">
        <v>191</v>
      </c>
      <c r="D16" s="659"/>
      <c r="E16" s="659"/>
      <c r="F16" s="660" t="str">
        <f>'(例）データシート'!BC3</f>
        <v>0280－48－2755／0280－48－5424</v>
      </c>
      <c r="G16" s="660"/>
      <c r="H16" s="660"/>
      <c r="I16" s="660"/>
      <c r="J16" s="660"/>
      <c r="K16" s="661"/>
      <c r="L16" s="710" t="s">
        <v>188</v>
      </c>
      <c r="M16" s="711"/>
      <c r="N16" s="612" t="str">
        <f>'(例）データシート'!$AZ$3</f>
        <v>090－1234－5678</v>
      </c>
      <c r="O16" s="613"/>
      <c r="P16" s="613"/>
      <c r="Q16" s="613"/>
      <c r="R16" s="613"/>
      <c r="S16" s="614"/>
      <c r="T16" s="65"/>
      <c r="U16" s="31"/>
    </row>
    <row r="17" spans="1:27" ht="2.25" customHeight="1" x14ac:dyDescent="0.15">
      <c r="A17" s="524"/>
      <c r="B17" s="525"/>
      <c r="C17" s="525"/>
      <c r="D17" s="525"/>
      <c r="E17" s="525"/>
      <c r="F17" s="525"/>
      <c r="G17" s="525"/>
      <c r="H17" s="525"/>
      <c r="I17" s="525"/>
      <c r="J17" s="525"/>
      <c r="K17" s="525"/>
      <c r="L17" s="525"/>
      <c r="M17" s="525"/>
      <c r="N17" s="525"/>
      <c r="O17" s="525"/>
      <c r="P17" s="525"/>
      <c r="Q17" s="525"/>
      <c r="R17" s="525"/>
      <c r="S17" s="42"/>
      <c r="T17" s="59"/>
      <c r="U17" s="20"/>
    </row>
    <row r="18" spans="1:27" ht="18.75" customHeight="1" x14ac:dyDescent="0.15">
      <c r="A18" s="33"/>
      <c r="B18" s="34"/>
      <c r="C18" s="34"/>
      <c r="D18" s="34"/>
      <c r="E18" s="220"/>
      <c r="F18" s="35"/>
      <c r="G18" s="35"/>
      <c r="H18" s="36"/>
      <c r="I18" s="36"/>
      <c r="J18" s="35"/>
      <c r="K18" s="35"/>
      <c r="L18" s="36"/>
      <c r="M18" s="36"/>
      <c r="N18" s="37"/>
      <c r="O18" s="38"/>
      <c r="P18" s="39"/>
      <c r="Q18" s="40"/>
      <c r="R18" s="68"/>
      <c r="S18" s="72"/>
      <c r="T18" s="221"/>
      <c r="U18" s="41"/>
      <c r="V18" s="239"/>
    </row>
    <row r="19" spans="1:27" ht="18.75" customHeight="1" x14ac:dyDescent="0.15">
      <c r="A19" s="222" t="s">
        <v>90</v>
      </c>
      <c r="B19" s="180"/>
      <c r="C19" s="223"/>
      <c r="D19" s="180"/>
      <c r="E19" s="180"/>
      <c r="F19" s="35"/>
      <c r="G19" s="35"/>
      <c r="H19" s="36"/>
      <c r="I19" s="36"/>
      <c r="J19" s="35"/>
      <c r="K19" s="35"/>
      <c r="L19" s="224" t="s">
        <v>371</v>
      </c>
      <c r="M19" s="225"/>
      <c r="N19" s="226">
        <v>10</v>
      </c>
      <c r="O19" s="227" t="s">
        <v>91</v>
      </c>
      <c r="P19" s="228">
        <v>4</v>
      </c>
      <c r="Q19" s="229" t="s">
        <v>92</v>
      </c>
      <c r="R19" s="221"/>
      <c r="S19" s="134"/>
      <c r="T19" s="221"/>
      <c r="U19" s="230" t="s">
        <v>309</v>
      </c>
      <c r="V19" s="243" t="s">
        <v>93</v>
      </c>
      <c r="W19" s="101"/>
    </row>
    <row r="20" spans="1:27" ht="18.75" customHeight="1" x14ac:dyDescent="0.15">
      <c r="A20" s="115"/>
      <c r="B20" s="180"/>
      <c r="C20" s="180"/>
      <c r="D20" s="180"/>
      <c r="E20" s="180"/>
      <c r="F20" s="35"/>
      <c r="G20" s="35"/>
      <c r="H20" s="36"/>
      <c r="I20" s="36"/>
      <c r="J20" s="35"/>
      <c r="K20" s="35"/>
      <c r="L20" s="36"/>
      <c r="M20" s="36"/>
      <c r="N20" s="37"/>
      <c r="O20" s="38"/>
      <c r="P20" s="240"/>
      <c r="Q20" s="231"/>
      <c r="R20" s="221"/>
      <c r="S20" s="134"/>
      <c r="T20" s="221"/>
      <c r="U20" s="41"/>
      <c r="V20" s="239"/>
      <c r="W20" s="101"/>
    </row>
    <row r="21" spans="1:27" ht="13.5" x14ac:dyDescent="0.15">
      <c r="A21" s="110"/>
      <c r="B21" s="180"/>
      <c r="C21" s="180"/>
      <c r="D21" s="180"/>
      <c r="E21" s="180"/>
      <c r="F21" s="180"/>
      <c r="G21" s="180"/>
      <c r="H21" s="180"/>
      <c r="I21" s="180"/>
      <c r="J21" s="180"/>
      <c r="K21" s="180"/>
      <c r="L21" s="180"/>
      <c r="M21" s="180"/>
      <c r="N21" s="112"/>
      <c r="O21" s="112"/>
      <c r="P21" s="112"/>
      <c r="Q21" s="112"/>
      <c r="R21" s="112"/>
      <c r="S21" s="113"/>
      <c r="T21" s="232"/>
      <c r="U21" s="20"/>
      <c r="W21" s="101"/>
    </row>
    <row r="22" spans="1:27" ht="18" customHeight="1" x14ac:dyDescent="0.15">
      <c r="A22" s="140" t="s">
        <v>370</v>
      </c>
      <c r="B22" s="180"/>
      <c r="C22" s="180"/>
      <c r="D22" s="180"/>
      <c r="E22" s="180"/>
      <c r="F22" s="180"/>
      <c r="G22" s="180"/>
      <c r="H22" s="180"/>
      <c r="I22" s="180"/>
      <c r="J22" s="180"/>
      <c r="K22" s="180"/>
      <c r="L22" s="180"/>
      <c r="M22" s="180"/>
      <c r="N22" s="112"/>
      <c r="O22" s="112"/>
      <c r="P22" s="112"/>
      <c r="Q22" s="112"/>
      <c r="R22" s="112"/>
      <c r="S22" s="113"/>
      <c r="T22" s="232"/>
      <c r="U22" s="20"/>
      <c r="W22" s="101"/>
    </row>
    <row r="23" spans="1:27" ht="18" customHeight="1" x14ac:dyDescent="0.15">
      <c r="A23" s="233"/>
      <c r="B23" s="180"/>
      <c r="C23" s="180"/>
      <c r="D23" s="180"/>
      <c r="E23" s="180"/>
      <c r="F23" s="180"/>
      <c r="G23" s="180"/>
      <c r="H23" s="180"/>
      <c r="I23" s="180"/>
      <c r="J23" s="180"/>
      <c r="K23" s="180"/>
      <c r="L23" s="180"/>
      <c r="M23" s="180"/>
      <c r="N23" s="112"/>
      <c r="O23" s="112"/>
      <c r="P23" s="112"/>
      <c r="Q23" s="112"/>
      <c r="R23" s="112"/>
      <c r="S23" s="113"/>
      <c r="T23" s="232"/>
      <c r="U23" s="20"/>
      <c r="W23" s="101"/>
    </row>
    <row r="24" spans="1:27" ht="18" customHeight="1" x14ac:dyDescent="0.15">
      <c r="A24" s="115"/>
      <c r="B24" s="180"/>
      <c r="C24" s="180"/>
      <c r="D24" s="180"/>
      <c r="E24" s="180"/>
      <c r="F24" s="180"/>
      <c r="G24" s="180"/>
      <c r="H24" s="180"/>
      <c r="I24" s="180"/>
      <c r="J24" s="180"/>
      <c r="K24" s="180"/>
      <c r="L24" s="180"/>
      <c r="M24" s="180"/>
      <c r="N24" s="112"/>
      <c r="O24" s="112"/>
      <c r="P24" s="112"/>
      <c r="Q24" s="112"/>
      <c r="R24" s="112"/>
      <c r="S24" s="113"/>
      <c r="T24" s="232"/>
      <c r="U24" s="20"/>
      <c r="W24" s="101"/>
    </row>
    <row r="25" spans="1:27" ht="18" customHeight="1" x14ac:dyDescent="0.15">
      <c r="A25" s="110"/>
      <c r="B25" s="180"/>
      <c r="C25" s="180"/>
      <c r="D25" s="180"/>
      <c r="E25" s="180"/>
      <c r="F25" s="180"/>
      <c r="G25" s="180"/>
      <c r="H25" s="180"/>
      <c r="I25" s="180"/>
      <c r="J25" s="736" t="s">
        <v>324</v>
      </c>
      <c r="K25" s="736"/>
      <c r="L25" s="736"/>
      <c r="M25" s="736"/>
      <c r="N25" s="736"/>
      <c r="O25" s="736"/>
      <c r="P25" s="112"/>
      <c r="Q25" s="112"/>
      <c r="R25" s="112"/>
      <c r="S25" s="113"/>
      <c r="T25" s="232"/>
      <c r="U25" s="20"/>
      <c r="V25" s="243" t="s">
        <v>94</v>
      </c>
      <c r="W25" s="234"/>
      <c r="X25" s="235"/>
      <c r="Y25" s="235"/>
      <c r="Z25" s="235"/>
      <c r="AA25" s="235"/>
    </row>
    <row r="26" spans="1:27" ht="18.75" customHeight="1" x14ac:dyDescent="0.15">
      <c r="A26" s="115"/>
      <c r="B26" s="35"/>
      <c r="C26" s="35"/>
      <c r="D26" s="677" t="s">
        <v>95</v>
      </c>
      <c r="E26" s="677"/>
      <c r="F26" s="677"/>
      <c r="G26" s="677"/>
      <c r="H26" s="677"/>
      <c r="I26" s="678" t="s">
        <v>353</v>
      </c>
      <c r="J26" s="678"/>
      <c r="K26" s="678"/>
      <c r="L26" s="678"/>
      <c r="M26" s="678"/>
      <c r="N26" s="678"/>
      <c r="O26" s="678"/>
      <c r="P26" s="679"/>
      <c r="Q26" s="117" t="s">
        <v>96</v>
      </c>
      <c r="R26" s="118"/>
      <c r="S26" s="113"/>
      <c r="T26" s="232"/>
      <c r="U26" s="236" t="s">
        <v>309</v>
      </c>
      <c r="V26" s="734" t="s">
        <v>97</v>
      </c>
      <c r="W26" s="735"/>
      <c r="X26" s="735"/>
      <c r="Y26" s="735"/>
      <c r="Z26" s="235"/>
      <c r="AA26" s="235"/>
    </row>
    <row r="27" spans="1:27" ht="3.75" customHeight="1" x14ac:dyDescent="0.15">
      <c r="A27" s="119"/>
      <c r="B27" s="120"/>
      <c r="C27" s="120"/>
      <c r="D27" s="121"/>
      <c r="E27" s="121"/>
      <c r="F27" s="121"/>
      <c r="G27" s="121"/>
      <c r="H27" s="121"/>
      <c r="I27" s="121"/>
      <c r="J27" s="121"/>
      <c r="K27" s="121"/>
      <c r="L27" s="121"/>
      <c r="M27" s="121"/>
      <c r="N27" s="121"/>
      <c r="O27" s="121"/>
      <c r="P27" s="121"/>
      <c r="Q27" s="121"/>
      <c r="R27" s="112"/>
      <c r="S27" s="113"/>
      <c r="T27" s="232"/>
      <c r="U27" s="20"/>
      <c r="V27" s="235"/>
      <c r="W27" s="234"/>
      <c r="X27" s="235"/>
      <c r="Y27" s="235"/>
      <c r="Z27" s="235"/>
      <c r="AA27" s="235"/>
    </row>
    <row r="28" spans="1:27" ht="12.75" customHeight="1" thickBot="1" x14ac:dyDescent="0.2">
      <c r="A28" s="122"/>
      <c r="B28" s="123"/>
      <c r="C28" s="123"/>
      <c r="D28" s="123"/>
      <c r="E28" s="123"/>
      <c r="F28" s="123"/>
      <c r="G28" s="123"/>
      <c r="H28" s="123"/>
      <c r="I28" s="123"/>
      <c r="J28" s="123"/>
      <c r="K28" s="123"/>
      <c r="L28" s="123"/>
      <c r="M28" s="123"/>
      <c r="N28" s="123"/>
      <c r="O28" s="123"/>
      <c r="P28" s="123"/>
      <c r="Q28" s="123"/>
      <c r="R28" s="123"/>
      <c r="S28" s="124"/>
      <c r="T28" s="16"/>
      <c r="U28" s="13"/>
      <c r="V28" s="235"/>
      <c r="W28" s="234"/>
      <c r="X28" s="235"/>
      <c r="Y28" s="235"/>
      <c r="Z28" s="235"/>
      <c r="AA28" s="235"/>
    </row>
    <row r="29" spans="1:27" x14ac:dyDescent="0.15">
      <c r="W29" s="101"/>
    </row>
    <row r="30" spans="1:27" x14ac:dyDescent="0.15">
      <c r="A30" s="12" t="s">
        <v>310</v>
      </c>
      <c r="W30" s="101"/>
    </row>
    <row r="31" spans="1:27" x14ac:dyDescent="0.15">
      <c r="A31" s="12" t="s">
        <v>311</v>
      </c>
      <c r="W31" s="101"/>
    </row>
    <row r="32" spans="1:27" x14ac:dyDescent="0.15">
      <c r="A32" s="125"/>
      <c r="B32" s="125"/>
      <c r="C32" s="125"/>
      <c r="D32" s="125"/>
      <c r="E32" s="125"/>
      <c r="F32" s="125"/>
      <c r="G32" s="125"/>
      <c r="H32" s="125"/>
      <c r="I32" s="125"/>
      <c r="J32" s="125"/>
      <c r="K32" s="125"/>
      <c r="L32" s="125"/>
      <c r="M32" s="125"/>
      <c r="N32" s="125"/>
      <c r="O32" s="125"/>
      <c r="P32" s="125"/>
      <c r="Q32" s="125"/>
      <c r="R32" s="125"/>
      <c r="S32" s="125"/>
    </row>
    <row r="33" spans="1:19" x14ac:dyDescent="0.15">
      <c r="A33" s="125"/>
      <c r="B33" s="125"/>
      <c r="C33" s="125"/>
      <c r="D33" s="125"/>
      <c r="E33" s="125"/>
      <c r="F33" s="125"/>
      <c r="G33" s="125"/>
      <c r="H33" s="125"/>
      <c r="I33" s="125"/>
      <c r="J33" s="125"/>
      <c r="K33" s="125"/>
      <c r="L33" s="125"/>
      <c r="M33" s="125"/>
      <c r="N33" s="125"/>
      <c r="O33" s="125"/>
      <c r="P33" s="125"/>
      <c r="Q33" s="125"/>
      <c r="R33" s="125"/>
      <c r="S33" s="125"/>
    </row>
    <row r="34" spans="1:19" x14ac:dyDescent="0.15">
      <c r="A34" s="125"/>
      <c r="B34" s="125"/>
      <c r="C34" s="125"/>
      <c r="D34" s="125"/>
      <c r="E34" s="125"/>
      <c r="F34" s="125"/>
      <c r="G34" s="125"/>
      <c r="H34" s="125"/>
      <c r="I34" s="125"/>
      <c r="J34" s="125"/>
      <c r="K34" s="125"/>
      <c r="L34" s="125"/>
      <c r="M34" s="125"/>
      <c r="N34" s="125"/>
      <c r="O34" s="125"/>
      <c r="P34" s="125"/>
      <c r="Q34" s="125"/>
      <c r="R34" s="125"/>
      <c r="S34" s="125"/>
    </row>
  </sheetData>
  <sheetProtection algorithmName="SHA-512" hashValue="xtxTFQl9CZYVmdA6ylLhI0vHKshRuvvxJvuhzD+Iz97+jC1czgL6cUrVgsJxRJw5ARbqwPRrsciFghalKZxdhg==" saltValue="qo/S2dPIUpi6S/Lneh717A==" spinCount="100000" sheet="1" objects="1" scenarios="1" selectLockedCells="1"/>
  <mergeCells count="46">
    <mergeCell ref="A13:C13"/>
    <mergeCell ref="V26:Y26"/>
    <mergeCell ref="A14:A15"/>
    <mergeCell ref="B14:B16"/>
    <mergeCell ref="D14:F14"/>
    <mergeCell ref="L14:M15"/>
    <mergeCell ref="N14:S15"/>
    <mergeCell ref="L16:M16"/>
    <mergeCell ref="N16:S16"/>
    <mergeCell ref="C15:K15"/>
    <mergeCell ref="C16:E16"/>
    <mergeCell ref="F16:K16"/>
    <mergeCell ref="A17:R17"/>
    <mergeCell ref="J25:O25"/>
    <mergeCell ref="D26:H26"/>
    <mergeCell ref="I26:P26"/>
    <mergeCell ref="A11:C11"/>
    <mergeCell ref="D11:F11"/>
    <mergeCell ref="K11:L11"/>
    <mergeCell ref="A12:C12"/>
    <mergeCell ref="D12:E12"/>
    <mergeCell ref="K12:L12"/>
    <mergeCell ref="A10:C10"/>
    <mergeCell ref="N10:O10"/>
    <mergeCell ref="P10:R10"/>
    <mergeCell ref="A9:B9"/>
    <mergeCell ref="F9:G9"/>
    <mergeCell ref="J9:K9"/>
    <mergeCell ref="N9:O9"/>
    <mergeCell ref="P9:R9"/>
    <mergeCell ref="A4:R4"/>
    <mergeCell ref="C5:S5"/>
    <mergeCell ref="C6:S6"/>
    <mergeCell ref="A7:R7"/>
    <mergeCell ref="A8:B8"/>
    <mergeCell ref="F8:G8"/>
    <mergeCell ref="J8:K8"/>
    <mergeCell ref="N8:O8"/>
    <mergeCell ref="P8:R8"/>
    <mergeCell ref="A5:B6"/>
    <mergeCell ref="B1:P1"/>
    <mergeCell ref="A3:B3"/>
    <mergeCell ref="C3:D3"/>
    <mergeCell ref="E3:G3"/>
    <mergeCell ref="H3:K3"/>
    <mergeCell ref="L3:N3"/>
  </mergeCells>
  <phoneticPr fontId="28"/>
  <printOptions horizontalCentered="1" verticalCentered="1"/>
  <pageMargins left="0.39370078740157483" right="0.39370078740157483" top="0.59020397231334776" bottom="0.59020397231334776" header="0.51174154431801144" footer="0.51174154431801144"/>
  <pageSetup paperSize="9" scale="86" orientation="portrait" r:id="rId1"/>
  <headerFooter alignWithMargins="0"/>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TotalTime>120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説明</vt:lpstr>
      <vt:lpstr>記入シート</vt:lpstr>
      <vt:lpstr>（例）記入シート</vt:lpstr>
      <vt:lpstr>印刷シートA</vt:lpstr>
      <vt:lpstr>印刷シートB</vt:lpstr>
      <vt:lpstr>印刷シートC</vt:lpstr>
      <vt:lpstr>（例）印刷シートA </vt:lpstr>
      <vt:lpstr>印刷シート（負担金等）</vt:lpstr>
      <vt:lpstr>（例）印刷シート（負担金等）</vt:lpstr>
      <vt:lpstr>データシート</vt:lpstr>
      <vt:lpstr>(例）データシート</vt:lpstr>
      <vt:lpstr>'（例）印刷シート（負担金等）'!Print_Area</vt:lpstr>
      <vt:lpstr>'（例）印刷シートA '!Print_Area</vt:lpstr>
      <vt:lpstr>'（例）記入シート'!Print_Area</vt:lpstr>
      <vt:lpstr>'印刷シート（負担金等）'!Print_Area</vt:lpstr>
      <vt:lpstr>印刷シートA!Print_Area</vt:lpstr>
      <vt:lpstr>印刷シートB!Print_Area</vt:lpstr>
      <vt:lpstr>印刷シートC!Print_Area</vt:lpstr>
      <vt:lpstr>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アンサンブルコンテスト県大会申込シート</dc:title>
  <dc:creator>takano</dc:creator>
  <cp:lastModifiedBy>稲毛田 一輝</cp:lastModifiedBy>
  <cp:lastPrinted>2024-09-08T00:46:53Z</cp:lastPrinted>
  <dcterms:created xsi:type="dcterms:W3CDTF">2003-04-02T12:52:47Z</dcterms:created>
  <dcterms:modified xsi:type="dcterms:W3CDTF">2025-09-03T06:29:56Z</dcterms:modified>
</cp:coreProperties>
</file>