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autoCompressPictures="0"/>
  <mc:AlternateContent xmlns:mc="http://schemas.openxmlformats.org/markup-compatibility/2006">
    <mc:Choice Requires="x15">
      <x15ac:absPath xmlns:x15ac="http://schemas.microsoft.com/office/spreadsheetml/2010/11/ac" url="C:\Users\iba-sui-kensei\Documents\☆★R04県西地区事務局業務★☆\R04アンコン\"/>
    </mc:Choice>
  </mc:AlternateContent>
  <xr:revisionPtr revIDLastSave="0" documentId="13_ncr:1_{92CAC56D-B8BD-4393-A683-F81AD05C7F16}" xr6:coauthVersionLast="47" xr6:coauthVersionMax="47" xr10:uidLastSave="{00000000-0000-0000-0000-000000000000}"/>
  <bookViews>
    <workbookView xWindow="-108" yWindow="-108" windowWidth="23256" windowHeight="12576" tabRatio="895" xr2:uid="{00000000-000D-0000-FFFF-FFFF00000000}"/>
  </bookViews>
  <sheets>
    <sheet name="説明" sheetId="21" r:id="rId1"/>
    <sheet name="記入シート" sheetId="1" r:id="rId2"/>
    <sheet name="（例）記入シート" sheetId="17" r:id="rId3"/>
    <sheet name="印刷シートA" sheetId="9" r:id="rId4"/>
    <sheet name="印刷シートB" sheetId="13" r:id="rId5"/>
    <sheet name="印刷シートC" sheetId="15" r:id="rId6"/>
    <sheet name="（例）印刷シートA " sheetId="23" r:id="rId7"/>
    <sheet name="印刷シート（負担金等）" sheetId="10" r:id="rId8"/>
    <sheet name="（例）印刷シート（負担金等）" sheetId="24" r:id="rId9"/>
    <sheet name="データシート" sheetId="3" r:id="rId10"/>
    <sheet name="(例）データシート" sheetId="19" r:id="rId11"/>
  </sheets>
  <definedNames>
    <definedName name="_xlnm.Print_Area" localSheetId="8">'（例）印刷シート（負担金等）'!$A$1:$S$32</definedName>
    <definedName name="_xlnm.Print_Area" localSheetId="6">'（例）印刷シートA '!$A$1:$S$40</definedName>
    <definedName name="_xlnm.Print_Area" localSheetId="2">'（例）記入シート'!$A$1:$P$79</definedName>
    <definedName name="_xlnm.Print_Area" localSheetId="7">'印刷シート（負担金等）'!$A$1:$S$32</definedName>
    <definedName name="_xlnm.Print_Area" localSheetId="3">印刷シートA!$A$1:$S$46</definedName>
    <definedName name="_xlnm.Print_Area" localSheetId="4">印刷シートB!$A$1:$S$46</definedName>
    <definedName name="_xlnm.Print_Area" localSheetId="5">印刷シートC!$A$1:$S$46</definedName>
    <definedName name="_xlnm.Print_Area" localSheetId="1">記入シート!$A$1:$P$78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C3" i="3" l="1"/>
  <c r="R63" i="17"/>
  <c r="R25" i="1"/>
  <c r="R62" i="1"/>
  <c r="R63" i="1"/>
  <c r="H8" i="24" l="1"/>
  <c r="N8" i="24" s="1"/>
  <c r="H7" i="19" l="1"/>
  <c r="H5" i="19"/>
  <c r="AX7" i="19"/>
  <c r="AX5" i="19"/>
  <c r="AW7" i="19"/>
  <c r="AW5" i="19"/>
  <c r="AV7" i="19"/>
  <c r="AV5" i="19"/>
  <c r="AU7" i="19"/>
  <c r="AU5" i="19"/>
  <c r="AT7" i="19"/>
  <c r="AT5" i="19"/>
  <c r="AS7" i="19"/>
  <c r="AS5" i="19"/>
  <c r="AR7" i="19"/>
  <c r="AR5" i="19"/>
  <c r="AQ7" i="19"/>
  <c r="AQ5" i="19"/>
  <c r="AP8" i="19"/>
  <c r="AP7" i="19"/>
  <c r="AP6" i="19"/>
  <c r="AP5" i="19"/>
  <c r="AM6" i="19"/>
  <c r="AM5" i="19"/>
  <c r="AO7" i="19"/>
  <c r="AO5" i="19"/>
  <c r="AN7" i="19"/>
  <c r="AN5" i="19"/>
  <c r="AM8" i="19"/>
  <c r="AM7" i="19"/>
  <c r="AL7" i="19"/>
  <c r="AL5" i="19"/>
  <c r="AK7" i="19"/>
  <c r="AK5" i="19"/>
  <c r="AJ8" i="19"/>
  <c r="AJ7" i="19"/>
  <c r="AJ6" i="19"/>
  <c r="AJ5" i="19"/>
  <c r="AI7" i="19"/>
  <c r="AI5" i="19"/>
  <c r="AH7" i="19"/>
  <c r="AH5" i="19"/>
  <c r="AG8" i="19"/>
  <c r="AG7" i="19"/>
  <c r="AG6" i="19"/>
  <c r="AG5" i="19"/>
  <c r="AF7" i="19"/>
  <c r="AF5" i="19"/>
  <c r="AE7" i="19"/>
  <c r="AE5" i="19"/>
  <c r="AD8" i="19"/>
  <c r="AD7" i="19"/>
  <c r="AD6" i="19"/>
  <c r="AD5" i="19"/>
  <c r="AC7" i="19"/>
  <c r="AC5" i="19"/>
  <c r="AB7" i="19"/>
  <c r="AB5" i="19"/>
  <c r="AA8" i="19"/>
  <c r="AA7" i="19"/>
  <c r="AA6" i="19"/>
  <c r="AA5" i="19"/>
  <c r="Z7" i="19"/>
  <c r="Z5" i="19"/>
  <c r="Y7" i="19"/>
  <c r="Y5" i="19"/>
  <c r="X8" i="19"/>
  <c r="X7" i="19"/>
  <c r="X6" i="19"/>
  <c r="X5" i="19"/>
  <c r="U8" i="19"/>
  <c r="U7" i="19"/>
  <c r="W7" i="19"/>
  <c r="W5" i="19"/>
  <c r="V7" i="19"/>
  <c r="V5" i="19"/>
  <c r="U6" i="19"/>
  <c r="U5" i="19"/>
  <c r="T7" i="19"/>
  <c r="T5" i="19"/>
  <c r="S5" i="19"/>
  <c r="S7" i="19"/>
  <c r="R7" i="19"/>
  <c r="R5" i="19"/>
  <c r="Q7" i="19"/>
  <c r="Q5" i="19"/>
  <c r="P7" i="19"/>
  <c r="P5" i="19"/>
  <c r="O7" i="19"/>
  <c r="O5" i="19"/>
  <c r="N7" i="19"/>
  <c r="N5" i="19"/>
  <c r="M7" i="19"/>
  <c r="M5" i="19"/>
  <c r="L7" i="19"/>
  <c r="L5" i="19"/>
  <c r="K7" i="19"/>
  <c r="K5" i="19"/>
  <c r="J7" i="19"/>
  <c r="J5" i="19"/>
  <c r="I7" i="19"/>
  <c r="I5" i="19"/>
  <c r="G7" i="19"/>
  <c r="G5" i="19"/>
  <c r="F5" i="19" s="1"/>
  <c r="E5" i="19"/>
  <c r="E7" i="19"/>
  <c r="D5" i="19"/>
  <c r="D7" i="19"/>
  <c r="C7" i="19"/>
  <c r="C5" i="19"/>
  <c r="B5" i="19"/>
  <c r="B7" i="19"/>
  <c r="BG3" i="19"/>
  <c r="BF3" i="19"/>
  <c r="BE3" i="19"/>
  <c r="BD3" i="19"/>
  <c r="G11" i="24" s="1"/>
  <c r="BC3" i="19"/>
  <c r="BB3" i="19"/>
  <c r="BA3" i="19"/>
  <c r="AZ3" i="19"/>
  <c r="AY3" i="19"/>
  <c r="AX3" i="19"/>
  <c r="C21" i="23" s="1"/>
  <c r="D21" i="23" s="1"/>
  <c r="AW3" i="19"/>
  <c r="C20" i="23" s="1"/>
  <c r="AV3" i="19"/>
  <c r="D20" i="23" s="1"/>
  <c r="AU3" i="19"/>
  <c r="M18" i="23" s="1"/>
  <c r="AT3" i="19"/>
  <c r="I18" i="23" s="1"/>
  <c r="AS3" i="19"/>
  <c r="C18" i="23" s="1"/>
  <c r="AR3" i="19"/>
  <c r="AQ3" i="19"/>
  <c r="AP4" i="19"/>
  <c r="AP3" i="19"/>
  <c r="AO3" i="19"/>
  <c r="M16" i="23" s="1"/>
  <c r="AN3" i="19"/>
  <c r="J16" i="23" s="1"/>
  <c r="AM4" i="19"/>
  <c r="L17" i="23" s="1"/>
  <c r="AM3" i="19"/>
  <c r="L16" i="23" s="1"/>
  <c r="AL3" i="19"/>
  <c r="I16" i="23" s="1"/>
  <c r="AK3" i="19"/>
  <c r="F16" i="23" s="1"/>
  <c r="AJ4" i="19"/>
  <c r="H17" i="23" s="1"/>
  <c r="AJ3" i="19"/>
  <c r="H16" i="23" s="1"/>
  <c r="AI3" i="19"/>
  <c r="E16" i="23" s="1"/>
  <c r="AH3" i="19"/>
  <c r="C16" i="23" s="1"/>
  <c r="AG4" i="19"/>
  <c r="D17" i="23" s="1"/>
  <c r="AG3" i="19"/>
  <c r="D16" i="23" s="1"/>
  <c r="AF3" i="19"/>
  <c r="S14" i="23" s="1"/>
  <c r="AE3" i="19"/>
  <c r="N14" i="23" s="1"/>
  <c r="AD4" i="19"/>
  <c r="P15" i="23" s="1"/>
  <c r="AD3" i="19"/>
  <c r="P14" i="23" s="1"/>
  <c r="AC3" i="19"/>
  <c r="M14" i="23" s="1"/>
  <c r="AB3" i="19"/>
  <c r="J14" i="23" s="1"/>
  <c r="AA4" i="19"/>
  <c r="L15" i="23" s="1"/>
  <c r="AA3" i="19"/>
  <c r="L14" i="23" s="1"/>
  <c r="Z3" i="19"/>
  <c r="I14" i="23" s="1"/>
  <c r="Y3" i="19"/>
  <c r="F14" i="23" s="1"/>
  <c r="X4" i="19"/>
  <c r="H15" i="23" s="1"/>
  <c r="X3" i="19"/>
  <c r="H14" i="23" s="1"/>
  <c r="W3" i="19"/>
  <c r="E14" i="23" s="1"/>
  <c r="V3" i="19"/>
  <c r="C14" i="23" s="1"/>
  <c r="U4" i="19"/>
  <c r="D15" i="23" s="1"/>
  <c r="U3" i="19"/>
  <c r="D14" i="23" s="1"/>
  <c r="T3" i="19"/>
  <c r="J12" i="23" s="1"/>
  <c r="S3" i="19"/>
  <c r="C12" i="23" s="1"/>
  <c r="R3" i="19"/>
  <c r="C13" i="23" s="1"/>
  <c r="Q3" i="19"/>
  <c r="J10" i="23" s="1"/>
  <c r="P3" i="19"/>
  <c r="C10" i="23" s="1"/>
  <c r="O3" i="19"/>
  <c r="C11" i="23" s="1"/>
  <c r="N3" i="19"/>
  <c r="C9" i="23" s="1"/>
  <c r="M3" i="19"/>
  <c r="C7" i="23" s="1"/>
  <c r="L3" i="19"/>
  <c r="C8" i="23" s="1"/>
  <c r="K3" i="19"/>
  <c r="N6" i="23" s="1"/>
  <c r="J3" i="19"/>
  <c r="M20" i="23" s="1"/>
  <c r="I3" i="19"/>
  <c r="L6" i="23" s="1"/>
  <c r="H3" i="19"/>
  <c r="J6" i="23" s="1"/>
  <c r="G3" i="19"/>
  <c r="H6" i="23" s="1"/>
  <c r="E3" i="19"/>
  <c r="D3" i="19"/>
  <c r="C3" i="19"/>
  <c r="C3" i="23" s="1"/>
  <c r="B3" i="19"/>
  <c r="F7" i="19"/>
  <c r="A1" i="19"/>
  <c r="R62" i="17"/>
  <c r="AA61" i="17"/>
  <c r="AC61" i="17" s="1"/>
  <c r="AD61" i="17" s="1"/>
  <c r="AE61" i="17" s="1"/>
  <c r="AF61" i="17" s="1"/>
  <c r="AG61" i="17" s="1"/>
  <c r="AH61" i="17" s="1"/>
  <c r="AI61" i="17" s="1"/>
  <c r="AJ61" i="17" s="1"/>
  <c r="AK61" i="17" s="1"/>
  <c r="AL61" i="17" s="1"/>
  <c r="AM61" i="17" s="1"/>
  <c r="AN61" i="17" s="1"/>
  <c r="AO61" i="17" s="1"/>
  <c r="AP61" i="17" s="1"/>
  <c r="AQ61" i="17" s="1"/>
  <c r="AR61" i="17" s="1"/>
  <c r="AS61" i="17" s="1"/>
  <c r="AT61" i="17" s="1"/>
  <c r="AU61" i="17" s="1"/>
  <c r="AV61" i="17" s="1"/>
  <c r="R61" i="17"/>
  <c r="R60" i="17"/>
  <c r="R59" i="17"/>
  <c r="R58" i="17"/>
  <c r="R57" i="17"/>
  <c r="W56" i="17"/>
  <c r="V56" i="17"/>
  <c r="U56" i="17"/>
  <c r="T56" i="17"/>
  <c r="S56" i="17"/>
  <c r="R56" i="17"/>
  <c r="V55" i="17"/>
  <c r="T55" i="17"/>
  <c r="R55" i="17"/>
  <c r="W54" i="17"/>
  <c r="V54" i="17"/>
  <c r="U54" i="17"/>
  <c r="T54" i="17"/>
  <c r="S54" i="17"/>
  <c r="R54" i="17"/>
  <c r="V53" i="17"/>
  <c r="T53" i="17"/>
  <c r="R53" i="17"/>
  <c r="W52" i="17"/>
  <c r="V52" i="17"/>
  <c r="U52" i="17"/>
  <c r="T52" i="17"/>
  <c r="S52" i="17"/>
  <c r="R52" i="17"/>
  <c r="V51" i="17"/>
  <c r="T51" i="17"/>
  <c r="R51" i="17"/>
  <c r="W50" i="17"/>
  <c r="V50" i="17"/>
  <c r="U50" i="17"/>
  <c r="T50" i="17"/>
  <c r="S50" i="17"/>
  <c r="R50" i="17"/>
  <c r="V49" i="17"/>
  <c r="T49" i="17"/>
  <c r="R49" i="17"/>
  <c r="W48" i="17"/>
  <c r="V48" i="17"/>
  <c r="U48" i="17"/>
  <c r="T48" i="17"/>
  <c r="S48" i="17"/>
  <c r="R48" i="17"/>
  <c r="V47" i="17"/>
  <c r="T47" i="17"/>
  <c r="R47" i="17"/>
  <c r="S46" i="17"/>
  <c r="R46" i="17"/>
  <c r="R45" i="17"/>
  <c r="S44" i="17"/>
  <c r="R44" i="17"/>
  <c r="R43" i="17"/>
  <c r="S42" i="17"/>
  <c r="R42" i="17"/>
  <c r="R41" i="17"/>
  <c r="R40" i="17"/>
  <c r="R39" i="17"/>
  <c r="R38" i="17"/>
  <c r="R37" i="17"/>
  <c r="R36" i="17"/>
  <c r="R35" i="17"/>
  <c r="R34" i="17"/>
  <c r="R33" i="17"/>
  <c r="R32" i="17"/>
  <c r="V31" i="17"/>
  <c r="V62" i="17" s="1"/>
  <c r="T31" i="17"/>
  <c r="T62" i="17" s="1"/>
  <c r="R31" i="17"/>
  <c r="V30" i="17"/>
  <c r="V63" i="17" s="1"/>
  <c r="T30" i="17"/>
  <c r="T61" i="17" s="1"/>
  <c r="R30" i="17"/>
  <c r="R25" i="17"/>
  <c r="R24" i="17"/>
  <c r="R23" i="17"/>
  <c r="R22" i="17"/>
  <c r="R21" i="17"/>
  <c r="R20" i="17"/>
  <c r="R19" i="17"/>
  <c r="R18" i="17"/>
  <c r="R17" i="17"/>
  <c r="AC16" i="17"/>
  <c r="AA16" i="17"/>
  <c r="Z16" i="17"/>
  <c r="R15" i="17"/>
  <c r="R14" i="17"/>
  <c r="R13" i="17"/>
  <c r="R12" i="17"/>
  <c r="F16" i="17" l="1"/>
  <c r="L3" i="23"/>
  <c r="L3" i="24"/>
  <c r="N23" i="23"/>
  <c r="N14" i="24"/>
  <c r="N25" i="23"/>
  <c r="N16" i="24"/>
  <c r="C6" i="23"/>
  <c r="H33" i="23" s="1"/>
  <c r="C6" i="24"/>
  <c r="C5" i="23"/>
  <c r="C5" i="24"/>
  <c r="F25" i="23"/>
  <c r="F16" i="24"/>
  <c r="C24" i="23"/>
  <c r="C15" i="24"/>
  <c r="D23" i="23"/>
  <c r="D14" i="24"/>
  <c r="R29" i="17"/>
  <c r="V33" i="17"/>
  <c r="V36" i="17"/>
  <c r="V41" i="17"/>
  <c r="V29" i="17"/>
  <c r="V43" i="17"/>
  <c r="Z29" i="17"/>
  <c r="V32" i="17"/>
  <c r="V37" i="17"/>
  <c r="V40" i="17"/>
  <c r="V57" i="17"/>
  <c r="V42" i="17"/>
  <c r="W46" i="17"/>
  <c r="V61" i="17"/>
  <c r="T43" i="17"/>
  <c r="T44" i="17"/>
  <c r="T35" i="17"/>
  <c r="T39" i="17"/>
  <c r="U42" i="17"/>
  <c r="T60" i="17"/>
  <c r="U44" i="17"/>
  <c r="T32" i="17"/>
  <c r="V15" i="17" s="1"/>
  <c r="T36" i="17"/>
  <c r="T40" i="17"/>
  <c r="T45" i="17"/>
  <c r="T46" i="17"/>
  <c r="T59" i="17"/>
  <c r="V60" i="17"/>
  <c r="T29" i="17"/>
  <c r="T34" i="17"/>
  <c r="V35" i="17"/>
  <c r="T38" i="17"/>
  <c r="V39" i="17"/>
  <c r="W42" i="17"/>
  <c r="V44" i="17"/>
  <c r="V45" i="17"/>
  <c r="U46" i="17"/>
  <c r="T58" i="17"/>
  <c r="V59" i="17"/>
  <c r="T63" i="17"/>
  <c r="T33" i="17"/>
  <c r="V34" i="17"/>
  <c r="T37" i="17"/>
  <c r="V38" i="17"/>
  <c r="T41" i="17"/>
  <c r="T42" i="17"/>
  <c r="W44" i="17"/>
  <c r="V46" i="17"/>
  <c r="T57" i="17"/>
  <c r="V58" i="17"/>
  <c r="V14" i="17" l="1"/>
  <c r="R16" i="17"/>
  <c r="V12" i="17" s="1"/>
  <c r="V17" i="17" s="1"/>
  <c r="P3" i="17" s="1"/>
  <c r="H9" i="24"/>
  <c r="N9" i="24" s="1"/>
  <c r="N10" i="24" s="1"/>
  <c r="L27" i="15" l="1"/>
  <c r="L27" i="13"/>
  <c r="AX5" i="3"/>
  <c r="P17" i="15" s="1"/>
  <c r="AT5" i="3"/>
  <c r="L17" i="15" s="1"/>
  <c r="AP5" i="3"/>
  <c r="H17" i="15" s="1"/>
  <c r="AL5" i="3"/>
  <c r="D17" i="15" s="1"/>
  <c r="AH5" i="3"/>
  <c r="P15" i="15" s="1"/>
  <c r="AD5" i="3"/>
  <c r="L15" i="15" s="1"/>
  <c r="Z5" i="3"/>
  <c r="H15" i="15" s="1"/>
  <c r="V5" i="3"/>
  <c r="D15" i="15" s="1"/>
  <c r="AX4" i="3"/>
  <c r="P17" i="13" s="1"/>
  <c r="AT4" i="3"/>
  <c r="L17" i="13" s="1"/>
  <c r="AP4" i="3"/>
  <c r="H17" i="13" s="1"/>
  <c r="AL4" i="3"/>
  <c r="D17" i="13" s="1"/>
  <c r="AH4" i="3"/>
  <c r="P15" i="13" s="1"/>
  <c r="AD4" i="3"/>
  <c r="L15" i="13" s="1"/>
  <c r="Z4" i="3"/>
  <c r="H15" i="13" s="1"/>
  <c r="V4" i="3"/>
  <c r="D15" i="13" s="1"/>
  <c r="U4" i="3"/>
  <c r="D14" i="13" s="1"/>
  <c r="W4" i="3"/>
  <c r="C14" i="13" s="1"/>
  <c r="X4" i="3"/>
  <c r="E14" i="13" s="1"/>
  <c r="U5" i="3"/>
  <c r="W5" i="3"/>
  <c r="D3" i="3"/>
  <c r="AX3" i="3" l="1"/>
  <c r="AT3" i="3"/>
  <c r="L17" i="9" s="1"/>
  <c r="AP3" i="3"/>
  <c r="H17" i="9" s="1"/>
  <c r="AL3" i="3"/>
  <c r="D17" i="9" s="1"/>
  <c r="AH3" i="3"/>
  <c r="P15" i="9" s="1"/>
  <c r="AD3" i="3"/>
  <c r="L15" i="9" s="1"/>
  <c r="Z3" i="3"/>
  <c r="H15" i="9" s="1"/>
  <c r="V3" i="3"/>
  <c r="D15" i="9" s="1"/>
  <c r="W56" i="1"/>
  <c r="W54" i="1"/>
  <c r="W52" i="1"/>
  <c r="W50" i="1"/>
  <c r="W48" i="1"/>
  <c r="U56" i="1"/>
  <c r="U54" i="1"/>
  <c r="U52" i="1"/>
  <c r="U50" i="1"/>
  <c r="U48" i="1"/>
  <c r="S56" i="1"/>
  <c r="S54" i="1"/>
  <c r="S52" i="1"/>
  <c r="S50" i="1"/>
  <c r="S48" i="1"/>
  <c r="S46" i="1"/>
  <c r="S44" i="1"/>
  <c r="R45" i="1"/>
  <c r="R44" i="1"/>
  <c r="R43" i="1"/>
  <c r="S42" i="1"/>
  <c r="R42" i="1"/>
  <c r="P17" i="9" l="1"/>
  <c r="P17" i="23"/>
  <c r="B3" i="3"/>
  <c r="L3" i="10" s="1"/>
  <c r="BF3" i="3"/>
  <c r="H8" i="10"/>
  <c r="N8" i="10" s="1"/>
  <c r="Z16" i="1"/>
  <c r="AA16" i="1"/>
  <c r="AC16" i="1"/>
  <c r="R12" i="1"/>
  <c r="R13" i="1"/>
  <c r="R14" i="1"/>
  <c r="R15" i="1"/>
  <c r="R17" i="1"/>
  <c r="R18" i="1"/>
  <c r="R19" i="1"/>
  <c r="R20" i="1"/>
  <c r="R21" i="1"/>
  <c r="R22" i="1"/>
  <c r="R23" i="1"/>
  <c r="R24" i="1"/>
  <c r="R30" i="1"/>
  <c r="R31" i="1"/>
  <c r="T30" i="1"/>
  <c r="T31" i="1"/>
  <c r="T62" i="1" s="1"/>
  <c r="V30" i="1"/>
  <c r="V31" i="1"/>
  <c r="V62" i="1" s="1"/>
  <c r="R32" i="1"/>
  <c r="R33" i="1"/>
  <c r="R34" i="1"/>
  <c r="R35" i="1"/>
  <c r="R36" i="1"/>
  <c r="R37" i="1"/>
  <c r="R38" i="1"/>
  <c r="R39" i="1"/>
  <c r="R40" i="1"/>
  <c r="R41" i="1"/>
  <c r="R46" i="1"/>
  <c r="R47" i="1"/>
  <c r="T47" i="1"/>
  <c r="V47" i="1"/>
  <c r="R48" i="1"/>
  <c r="T48" i="1"/>
  <c r="V48" i="1"/>
  <c r="R49" i="1"/>
  <c r="T49" i="1"/>
  <c r="V49" i="1"/>
  <c r="R50" i="1"/>
  <c r="T50" i="1"/>
  <c r="V50" i="1"/>
  <c r="R51" i="1"/>
  <c r="T51" i="1"/>
  <c r="V51" i="1"/>
  <c r="R52" i="1"/>
  <c r="T52" i="1"/>
  <c r="V52" i="1"/>
  <c r="R53" i="1"/>
  <c r="T53" i="1"/>
  <c r="V53" i="1"/>
  <c r="R54" i="1"/>
  <c r="T54" i="1"/>
  <c r="V54" i="1"/>
  <c r="R55" i="1"/>
  <c r="T55" i="1"/>
  <c r="V55" i="1"/>
  <c r="R56" i="1"/>
  <c r="T56" i="1"/>
  <c r="V56" i="1"/>
  <c r="R57" i="1"/>
  <c r="R58" i="1"/>
  <c r="R59" i="1"/>
  <c r="R60" i="1"/>
  <c r="R61" i="1"/>
  <c r="C6" i="10"/>
  <c r="H25" i="10" s="1"/>
  <c r="J4" i="3"/>
  <c r="M20" i="13" s="1"/>
  <c r="J3" i="3"/>
  <c r="M20" i="9" s="1"/>
  <c r="C3" i="3"/>
  <c r="J5" i="3"/>
  <c r="M20" i="15" s="1"/>
  <c r="K5" i="3"/>
  <c r="N6" i="15" s="1"/>
  <c r="K4" i="3"/>
  <c r="N6" i="13" s="1"/>
  <c r="I5" i="3"/>
  <c r="L6" i="15" s="1"/>
  <c r="H4" i="3"/>
  <c r="J6" i="13" s="1"/>
  <c r="I4" i="3"/>
  <c r="L6" i="13" s="1"/>
  <c r="I3" i="3"/>
  <c r="L6" i="9" s="1"/>
  <c r="H3" i="3"/>
  <c r="J6" i="9" s="1"/>
  <c r="G4" i="3"/>
  <c r="BF5" i="3"/>
  <c r="C21" i="15" s="1"/>
  <c r="D21" i="15" s="1"/>
  <c r="BF4" i="3"/>
  <c r="C21" i="13" s="1"/>
  <c r="D21" i="13" s="1"/>
  <c r="BK3" i="3"/>
  <c r="F25" i="9" s="1"/>
  <c r="M18" i="9"/>
  <c r="BC5" i="3"/>
  <c r="M18" i="15" s="1"/>
  <c r="BC4" i="3"/>
  <c r="M18" i="13" s="1"/>
  <c r="BD3" i="3"/>
  <c r="D20" i="9" s="1"/>
  <c r="BD5" i="3"/>
  <c r="D20" i="15" s="1"/>
  <c r="BD4" i="3"/>
  <c r="D20" i="13" s="1"/>
  <c r="BE5" i="3"/>
  <c r="C20" i="15" s="1"/>
  <c r="BE4" i="3"/>
  <c r="C20" i="13" s="1"/>
  <c r="BE3" i="3"/>
  <c r="C20" i="9" s="1"/>
  <c r="BB5" i="3"/>
  <c r="I18" i="15" s="1"/>
  <c r="BB4" i="3"/>
  <c r="I18" i="13" s="1"/>
  <c r="BB3" i="3"/>
  <c r="I18" i="9" s="1"/>
  <c r="BA5" i="3"/>
  <c r="C18" i="15" s="1"/>
  <c r="BA4" i="3"/>
  <c r="C18" i="13" s="1"/>
  <c r="BA3" i="3"/>
  <c r="C18" i="9" s="1"/>
  <c r="AZ5" i="3"/>
  <c r="S16" i="15" s="1"/>
  <c r="AY5" i="3"/>
  <c r="N16" i="15" s="1"/>
  <c r="AW5" i="3"/>
  <c r="P16" i="15" s="1"/>
  <c r="AV5" i="3"/>
  <c r="M16" i="15" s="1"/>
  <c r="AU5" i="3"/>
  <c r="J16" i="15" s="1"/>
  <c r="AS5" i="3"/>
  <c r="L16" i="15" s="1"/>
  <c r="AR5" i="3"/>
  <c r="I16" i="15" s="1"/>
  <c r="AQ5" i="3"/>
  <c r="F16" i="15" s="1"/>
  <c r="AO5" i="3"/>
  <c r="H16" i="15" s="1"/>
  <c r="AN5" i="3"/>
  <c r="E16" i="15" s="1"/>
  <c r="AM5" i="3"/>
  <c r="C16" i="15" s="1"/>
  <c r="AK5" i="3"/>
  <c r="D16" i="15" s="1"/>
  <c r="AJ5" i="3"/>
  <c r="S14" i="15" s="1"/>
  <c r="AI5" i="3"/>
  <c r="N14" i="15" s="1"/>
  <c r="AG5" i="3"/>
  <c r="P14" i="15" s="1"/>
  <c r="AF5" i="3"/>
  <c r="M14" i="15" s="1"/>
  <c r="AE5" i="3"/>
  <c r="J14" i="15" s="1"/>
  <c r="AC5" i="3"/>
  <c r="L14" i="15" s="1"/>
  <c r="AB5" i="3"/>
  <c r="I14" i="15" s="1"/>
  <c r="AA5" i="3"/>
  <c r="F14" i="15" s="1"/>
  <c r="Y5" i="3"/>
  <c r="H14" i="15" s="1"/>
  <c r="X5" i="3"/>
  <c r="E14" i="15" s="1"/>
  <c r="C14" i="15"/>
  <c r="D14" i="15"/>
  <c r="T5" i="3"/>
  <c r="J12" i="15" s="1"/>
  <c r="S5" i="3"/>
  <c r="C12" i="15" s="1"/>
  <c r="R5" i="3"/>
  <c r="C13" i="15" s="1"/>
  <c r="Q5" i="3"/>
  <c r="J10" i="15" s="1"/>
  <c r="P5" i="3"/>
  <c r="C10" i="15" s="1"/>
  <c r="O5" i="3"/>
  <c r="C11" i="15" s="1"/>
  <c r="N5" i="3"/>
  <c r="C9" i="15" s="1"/>
  <c r="M5" i="3"/>
  <c r="C7" i="15" s="1"/>
  <c r="L5" i="3"/>
  <c r="C8" i="15" s="1"/>
  <c r="H5" i="3"/>
  <c r="J6" i="15" s="1"/>
  <c r="G5" i="3"/>
  <c r="C5" i="3"/>
  <c r="C3" i="15" s="1"/>
  <c r="AZ4" i="3"/>
  <c r="S16" i="13" s="1"/>
  <c r="AY4" i="3"/>
  <c r="N16" i="13" s="1"/>
  <c r="AW4" i="3"/>
  <c r="P16" i="13" s="1"/>
  <c r="AV4" i="3"/>
  <c r="M16" i="13" s="1"/>
  <c r="AU4" i="3"/>
  <c r="J16" i="13" s="1"/>
  <c r="AS4" i="3"/>
  <c r="L16" i="13" s="1"/>
  <c r="AR4" i="3"/>
  <c r="I16" i="13" s="1"/>
  <c r="AQ4" i="3"/>
  <c r="F16" i="13" s="1"/>
  <c r="AO4" i="3"/>
  <c r="H16" i="13" s="1"/>
  <c r="AN4" i="3"/>
  <c r="E16" i="13" s="1"/>
  <c r="AM4" i="3"/>
  <c r="C16" i="13" s="1"/>
  <c r="AK4" i="3"/>
  <c r="D16" i="13" s="1"/>
  <c r="AJ4" i="3"/>
  <c r="S14" i="13" s="1"/>
  <c r="AI4" i="3"/>
  <c r="N14" i="13" s="1"/>
  <c r="AG4" i="3"/>
  <c r="P14" i="13" s="1"/>
  <c r="AF4" i="3"/>
  <c r="M14" i="13" s="1"/>
  <c r="AE4" i="3"/>
  <c r="J14" i="13" s="1"/>
  <c r="AC4" i="3"/>
  <c r="L14" i="13" s="1"/>
  <c r="AB4" i="3"/>
  <c r="I14" i="13" s="1"/>
  <c r="AA4" i="3"/>
  <c r="F14" i="13" s="1"/>
  <c r="Y4" i="3"/>
  <c r="H14" i="13" s="1"/>
  <c r="T4" i="3"/>
  <c r="J12" i="13" s="1"/>
  <c r="S4" i="3"/>
  <c r="C12" i="13" s="1"/>
  <c r="R4" i="3"/>
  <c r="C13" i="13" s="1"/>
  <c r="Q4" i="3"/>
  <c r="J10" i="13" s="1"/>
  <c r="P4" i="3"/>
  <c r="C10" i="13" s="1"/>
  <c r="O4" i="3"/>
  <c r="C11" i="13" s="1"/>
  <c r="N4" i="3"/>
  <c r="C9" i="13" s="1"/>
  <c r="M4" i="3"/>
  <c r="C7" i="13" s="1"/>
  <c r="L4" i="3"/>
  <c r="C8" i="13" s="1"/>
  <c r="C4" i="3"/>
  <c r="C3" i="13" s="1"/>
  <c r="BO3" i="3"/>
  <c r="M12" i="10" s="1"/>
  <c r="BN3" i="3"/>
  <c r="G12" i="10" s="1"/>
  <c r="BM3" i="3"/>
  <c r="M11" i="10" s="1"/>
  <c r="BL3" i="3"/>
  <c r="G11" i="10" s="1"/>
  <c r="BJ3" i="3"/>
  <c r="C24" i="15" s="1"/>
  <c r="BI3" i="3"/>
  <c r="D23" i="13" s="1"/>
  <c r="BH3" i="3"/>
  <c r="N25" i="9" s="1"/>
  <c r="BG3" i="3"/>
  <c r="N23" i="15" s="1"/>
  <c r="AZ3" i="3"/>
  <c r="S16" i="23" s="1"/>
  <c r="AY3" i="3"/>
  <c r="AW3" i="3"/>
  <c r="AV3" i="3"/>
  <c r="M16" i="9" s="1"/>
  <c r="AU3" i="3"/>
  <c r="J16" i="9" s="1"/>
  <c r="AS3" i="3"/>
  <c r="L16" i="9" s="1"/>
  <c r="AR3" i="3"/>
  <c r="I16" i="9" s="1"/>
  <c r="AQ3" i="3"/>
  <c r="F16" i="9" s="1"/>
  <c r="AO3" i="3"/>
  <c r="H16" i="9" s="1"/>
  <c r="AN3" i="3"/>
  <c r="E16" i="9" s="1"/>
  <c r="AM3" i="3"/>
  <c r="C16" i="9" s="1"/>
  <c r="AK3" i="3"/>
  <c r="D16" i="9" s="1"/>
  <c r="AJ3" i="3"/>
  <c r="S14" i="9" s="1"/>
  <c r="AI3" i="3"/>
  <c r="N14" i="9" s="1"/>
  <c r="AG3" i="3"/>
  <c r="P14" i="9" s="1"/>
  <c r="AF3" i="3"/>
  <c r="M14" i="9" s="1"/>
  <c r="AE3" i="3"/>
  <c r="J14" i="9" s="1"/>
  <c r="AC3" i="3"/>
  <c r="L14" i="9" s="1"/>
  <c r="AB3" i="3"/>
  <c r="I14" i="9" s="1"/>
  <c r="AA3" i="3"/>
  <c r="F14" i="9" s="1"/>
  <c r="Y3" i="3"/>
  <c r="H14" i="9" s="1"/>
  <c r="X3" i="3"/>
  <c r="E14" i="9" s="1"/>
  <c r="W3" i="3"/>
  <c r="C14" i="9" s="1"/>
  <c r="U3" i="3"/>
  <c r="D14" i="9" s="1"/>
  <c r="T3" i="3"/>
  <c r="J12" i="9" s="1"/>
  <c r="S3" i="3"/>
  <c r="C12" i="9" s="1"/>
  <c r="R3" i="3"/>
  <c r="C13" i="9" s="1"/>
  <c r="Q3" i="3"/>
  <c r="J10" i="9" s="1"/>
  <c r="P3" i="3"/>
  <c r="C10" i="9" s="1"/>
  <c r="O3" i="3"/>
  <c r="C11" i="9" s="1"/>
  <c r="N3" i="3"/>
  <c r="C9" i="9" s="1"/>
  <c r="M3" i="3"/>
  <c r="C7" i="9" s="1"/>
  <c r="L3" i="3"/>
  <c r="C8" i="9" s="1"/>
  <c r="K3" i="3"/>
  <c r="N6" i="9" s="1"/>
  <c r="G3" i="3"/>
  <c r="H6" i="9" s="1"/>
  <c r="E3" i="3"/>
  <c r="C5" i="9" s="1"/>
  <c r="A1" i="3"/>
  <c r="AA61" i="1"/>
  <c r="AB61" i="1" s="1"/>
  <c r="AC61" i="1" s="1"/>
  <c r="AD61" i="1" s="1"/>
  <c r="AE61" i="1" s="1"/>
  <c r="AF61" i="1" s="1"/>
  <c r="AG61" i="1" s="1"/>
  <c r="AH61" i="1" s="1"/>
  <c r="AI61" i="1" s="1"/>
  <c r="AJ61" i="1" s="1"/>
  <c r="AK61" i="1" s="1"/>
  <c r="AL61" i="1" s="1"/>
  <c r="AM61" i="1" s="1"/>
  <c r="AN61" i="1" s="1"/>
  <c r="AO61" i="1" s="1"/>
  <c r="AP61" i="1" s="1"/>
  <c r="AQ61" i="1" s="1"/>
  <c r="AR61" i="1" s="1"/>
  <c r="AS61" i="1" s="1"/>
  <c r="AT61" i="1" s="1"/>
  <c r="AU61" i="1" s="1"/>
  <c r="W46" i="1" l="1"/>
  <c r="C3" i="10"/>
  <c r="C3" i="24"/>
  <c r="E4" i="3"/>
  <c r="C5" i="13" s="1"/>
  <c r="F4" i="3"/>
  <c r="E5" i="3"/>
  <c r="C5" i="15" s="1"/>
  <c r="F5" i="3"/>
  <c r="P16" i="9"/>
  <c r="P16" i="23"/>
  <c r="N16" i="9"/>
  <c r="N16" i="23"/>
  <c r="B1" i="15"/>
  <c r="B1" i="23"/>
  <c r="F16" i="1"/>
  <c r="U46" i="1"/>
  <c r="T44" i="1"/>
  <c r="U44" i="1"/>
  <c r="U42" i="1"/>
  <c r="C15" i="10"/>
  <c r="L3" i="9"/>
  <c r="W44" i="1"/>
  <c r="W42" i="1"/>
  <c r="T35" i="1"/>
  <c r="T42" i="1"/>
  <c r="C5" i="10"/>
  <c r="T61" i="1"/>
  <c r="T41" i="1"/>
  <c r="D5" i="3"/>
  <c r="C6" i="15" s="1"/>
  <c r="H33" i="15" s="1"/>
  <c r="B5" i="3"/>
  <c r="L3" i="15" s="1"/>
  <c r="C6" i="9"/>
  <c r="H33" i="9" s="1"/>
  <c r="N14" i="10"/>
  <c r="C3" i="9"/>
  <c r="D4" i="3"/>
  <c r="C6" i="13" s="1"/>
  <c r="H33" i="13" s="1"/>
  <c r="H6" i="15"/>
  <c r="S16" i="9"/>
  <c r="T58" i="1"/>
  <c r="T45" i="1"/>
  <c r="T38" i="1"/>
  <c r="T36" i="1"/>
  <c r="T33" i="1"/>
  <c r="T60" i="1"/>
  <c r="T40" i="1"/>
  <c r="Z29" i="1"/>
  <c r="R29" i="1"/>
  <c r="C24" i="9"/>
  <c r="T57" i="1"/>
  <c r="T46" i="1"/>
  <c r="T37" i="1"/>
  <c r="T32" i="1"/>
  <c r="C24" i="13"/>
  <c r="F25" i="13"/>
  <c r="V46" i="1"/>
  <c r="V42" i="1"/>
  <c r="V38" i="1"/>
  <c r="V34" i="1"/>
  <c r="N25" i="13"/>
  <c r="N25" i="15"/>
  <c r="N16" i="10"/>
  <c r="H6" i="13"/>
  <c r="B4" i="3"/>
  <c r="L3" i="13" s="1"/>
  <c r="B1" i="13"/>
  <c r="B1" i="9"/>
  <c r="D23" i="15"/>
  <c r="D23" i="9"/>
  <c r="V33" i="1"/>
  <c r="V37" i="1"/>
  <c r="V41" i="1"/>
  <c r="V45" i="1"/>
  <c r="V57" i="1"/>
  <c r="V61" i="1"/>
  <c r="V29" i="1"/>
  <c r="V32" i="1"/>
  <c r="V36" i="1"/>
  <c r="V40" i="1"/>
  <c r="V44" i="1"/>
  <c r="V60" i="1"/>
  <c r="V35" i="1"/>
  <c r="V39" i="1"/>
  <c r="V43" i="1"/>
  <c r="V59" i="1"/>
  <c r="V63" i="1"/>
  <c r="C21" i="9"/>
  <c r="D21" i="9" s="1"/>
  <c r="N23" i="9"/>
  <c r="N23" i="13"/>
  <c r="D14" i="10"/>
  <c r="V58" i="1"/>
  <c r="T34" i="1"/>
  <c r="T29" i="1"/>
  <c r="F25" i="15"/>
  <c r="T63" i="1"/>
  <c r="T59" i="1"/>
  <c r="T43" i="1"/>
  <c r="T39" i="1"/>
  <c r="V15" i="1" l="1"/>
  <c r="V14" i="1"/>
  <c r="R16" i="1"/>
  <c r="V12" i="1" s="1"/>
  <c r="V17" i="1" s="1"/>
  <c r="P3" i="1" s="1"/>
  <c r="H9" i="10"/>
  <c r="N9" i="10" s="1"/>
  <c r="N10" i="10" s="1"/>
</calcChain>
</file>

<file path=xl/sharedStrings.xml><?xml version="1.0" encoding="utf-8"?>
<sst xmlns="http://schemas.openxmlformats.org/spreadsheetml/2006/main" count="970" uniqueCount="373">
  <si>
    <t>入力チェック</t>
  </si>
  <si>
    <t>ＯＫ</t>
  </si>
  <si>
    <t>ＮＧ</t>
  </si>
  <si>
    <t>以上よろしくお願いいたします。</t>
  </si>
  <si>
    <t>部門</t>
  </si>
  <si>
    <t>団体名</t>
  </si>
  <si>
    <t>正式名称をお書きください。（例　○○町立△△中学校，　○○大学附属◇◇高等学校）</t>
  </si>
  <si>
    <t>団体名ふりがな</t>
  </si>
  <si>
    <t>演奏者合計人数</t>
  </si>
  <si>
    <t>連絡責任者名</t>
  </si>
  <si>
    <t>所属長名ではなく，郵便物送り先の方の名前にしてください。</t>
  </si>
  <si>
    <t>郵便番号</t>
  </si>
  <si>
    <t>住所</t>
  </si>
  <si>
    <t>グループ数</t>
  </si>
  <si>
    <t>Ａ</t>
  </si>
  <si>
    <t>Ｂ</t>
  </si>
  <si>
    <t>Ｃ</t>
  </si>
  <si>
    <t>楽器編成</t>
  </si>
  <si>
    <t>フルート</t>
  </si>
  <si>
    <t>オーボエ</t>
  </si>
  <si>
    <t>クラリネット</t>
  </si>
  <si>
    <t>ファゴット</t>
  </si>
  <si>
    <t>トランペット</t>
  </si>
  <si>
    <t>ホルン</t>
  </si>
  <si>
    <t>トロンボーン</t>
  </si>
  <si>
    <t>ユーフォニアム</t>
  </si>
  <si>
    <t>打楽器</t>
  </si>
  <si>
    <t>木管</t>
  </si>
  <si>
    <t>金管</t>
  </si>
  <si>
    <t>管楽</t>
  </si>
  <si>
    <t>演奏人数形態</t>
  </si>
  <si>
    <t>三重奏</t>
  </si>
  <si>
    <t>四重奏</t>
  </si>
  <si>
    <t>五重奏</t>
  </si>
  <si>
    <t>六重奏</t>
  </si>
  <si>
    <t>七重奏</t>
  </si>
  <si>
    <t>八重奏</t>
  </si>
  <si>
    <t>曲名</t>
  </si>
  <si>
    <t>（邦文）</t>
  </si>
  <si>
    <t>（ふりがな）</t>
  </si>
  <si>
    <t>（英文Spelling）</t>
  </si>
  <si>
    <t>作曲者</t>
  </si>
  <si>
    <t>編曲者</t>
  </si>
  <si>
    <t>演奏者１</t>
  </si>
  <si>
    <t>氏名</t>
  </si>
  <si>
    <t>楽器名</t>
  </si>
  <si>
    <t>Pic</t>
  </si>
  <si>
    <t>Fl</t>
  </si>
  <si>
    <t>A.Fl</t>
  </si>
  <si>
    <t>B.Fl</t>
  </si>
  <si>
    <t>Ob</t>
  </si>
  <si>
    <t>Cl</t>
  </si>
  <si>
    <t>Eb.Cl</t>
  </si>
  <si>
    <t>A.Cl</t>
  </si>
  <si>
    <t>B.Cl</t>
  </si>
  <si>
    <t>CA.Cl</t>
  </si>
  <si>
    <t>C.Fg</t>
  </si>
  <si>
    <t>Cor</t>
  </si>
  <si>
    <t>Eb.Cor</t>
  </si>
  <si>
    <t>A.Hr</t>
  </si>
  <si>
    <t>演奏者２</t>
  </si>
  <si>
    <t>演奏者３</t>
  </si>
  <si>
    <t>演奏者４</t>
  </si>
  <si>
    <t>演奏者５</t>
  </si>
  <si>
    <t>演奏者６</t>
  </si>
  <si>
    <t>演奏者７</t>
  </si>
  <si>
    <t>演奏者８</t>
  </si>
  <si>
    <t>演奏時間</t>
  </si>
  <si>
    <t>あり</t>
  </si>
  <si>
    <t>なし</t>
  </si>
  <si>
    <t>○</t>
  </si>
  <si>
    <t>×</t>
  </si>
  <si>
    <t>参加部門</t>
  </si>
  <si>
    <t>の部</t>
  </si>
  <si>
    <t>編　成</t>
  </si>
  <si>
    <t>(Ａ)</t>
  </si>
  <si>
    <t>曲　名</t>
  </si>
  <si>
    <t>参　加</t>
  </si>
  <si>
    <t>グループ</t>
  </si>
  <si>
    <t>（円）×</t>
  </si>
  <si>
    <t>（グループ）</t>
  </si>
  <si>
    <t>＝</t>
  </si>
  <si>
    <t>円</t>
  </si>
  <si>
    <t>負担金</t>
  </si>
  <si>
    <t>個　人</t>
  </si>
  <si>
    <t>（人）</t>
  </si>
  <si>
    <t>連　絡</t>
  </si>
  <si>
    <t>〒</t>
  </si>
  <si>
    <t>責任者</t>
  </si>
  <si>
    <t>電話</t>
  </si>
  <si>
    <t>上記のとおり申し込みます</t>
  </si>
  <si>
    <t>月</t>
  </si>
  <si>
    <t>日</t>
  </si>
  <si>
    <t>提出期日は書き入れてください。</t>
  </si>
  <si>
    <t>所属長印・職・氏名はこの位置に書き入れてください。</t>
  </si>
  <si>
    <t>学校・団体所属長・職・氏名</t>
  </si>
  <si>
    <t>印</t>
  </si>
  <si>
    <t>所属長印を忘れずに押印してください。</t>
  </si>
  <si>
    <t>（データシート）</t>
  </si>
  <si>
    <t>団体名・学校名</t>
  </si>
  <si>
    <t>団体名・学校名ふりがな</t>
  </si>
  <si>
    <t>グループ名</t>
  </si>
  <si>
    <t>編成名</t>
  </si>
  <si>
    <t>演奏人数</t>
  </si>
  <si>
    <t>曲　　名</t>
  </si>
  <si>
    <t>曲名ふりがな</t>
  </si>
  <si>
    <t>曲名原語</t>
  </si>
  <si>
    <t>作曲者名</t>
  </si>
  <si>
    <t>作曲者名ふりがな</t>
  </si>
  <si>
    <t>作曲者名原語</t>
  </si>
  <si>
    <t>編曲者名</t>
  </si>
  <si>
    <t>編曲者名ふりがな</t>
  </si>
  <si>
    <t>編曲者名原語</t>
  </si>
  <si>
    <t>連絡責任者</t>
  </si>
  <si>
    <t>連絡先（責任者住所）</t>
  </si>
  <si>
    <t>Ａグループ</t>
  </si>
  <si>
    <t>( sample )</t>
  </si>
  <si>
    <t>なし</t>
    <phoneticPr fontId="1" type="noConversion"/>
  </si>
  <si>
    <t>グループ</t>
    <phoneticPr fontId="1" type="noConversion"/>
  </si>
  <si>
    <t>中学校</t>
    <rPh sb="0" eb="3">
      <t>ﾁｭｳｶﾞｯｺｳ</t>
    </rPh>
    <phoneticPr fontId="1" type="noConversion"/>
  </si>
  <si>
    <t>高等学校</t>
    <rPh sb="0" eb="2">
      <t>ｺｳﾄｳ</t>
    </rPh>
    <rPh sb="2" eb="4">
      <t>ｶﾞｯｺｳ</t>
    </rPh>
    <phoneticPr fontId="1" type="noConversion"/>
  </si>
  <si>
    <t>大学</t>
    <rPh sb="0" eb="2">
      <t>ﾀﾞｲｶﾞｸ</t>
    </rPh>
    <phoneticPr fontId="1" type="noConversion"/>
  </si>
  <si>
    <t>県東</t>
    <rPh sb="0" eb="2">
      <t>ｹﾝﾄｳ</t>
    </rPh>
    <phoneticPr fontId="1" type="noConversion"/>
  </si>
  <si>
    <t>職場・一般</t>
    <rPh sb="0" eb="2">
      <t>ｼｮｸﾊﾞ</t>
    </rPh>
    <rPh sb="3" eb="5">
      <t>ｲｯﾊﾟﾝ</t>
    </rPh>
    <phoneticPr fontId="1" type="noConversion"/>
  </si>
  <si>
    <t>県南</t>
    <rPh sb="0" eb="2">
      <t>ｹﾝﾅﾝ</t>
    </rPh>
    <phoneticPr fontId="1" type="noConversion"/>
  </si>
  <si>
    <t>県西</t>
    <rPh sb="0" eb="2">
      <t>ｹﾝｾｲ</t>
    </rPh>
    <phoneticPr fontId="1" type="noConversion"/>
  </si>
  <si>
    <t>県北</t>
    <rPh sb="0" eb="1">
      <t>ｹﾝ</t>
    </rPh>
    <rPh sb="1" eb="2">
      <t>ｷﾀ</t>
    </rPh>
    <phoneticPr fontId="1" type="noConversion"/>
  </si>
  <si>
    <t>中央</t>
    <rPh sb="0" eb="2">
      <t>ﾁｭｳｵｳ</t>
    </rPh>
    <phoneticPr fontId="1" type="noConversion"/>
  </si>
  <si>
    <t>***</t>
    <phoneticPr fontId="1" type="noConversion"/>
  </si>
  <si>
    <t>○</t>
    <phoneticPr fontId="1" type="noConversion"/>
  </si>
  <si>
    <t>×</t>
    <phoneticPr fontId="1" type="noConversion"/>
  </si>
  <si>
    <t>東関東大会出場の意志</t>
    <rPh sb="0" eb="3">
      <t>ﾋｶﾞｼｶﾝﾄｳ</t>
    </rPh>
    <phoneticPr fontId="1" type="noConversion"/>
  </si>
  <si>
    <t>部門</t>
    <rPh sb="0" eb="2">
      <t>ﾌﾞﾓﾝ</t>
    </rPh>
    <phoneticPr fontId="1" type="noConversion"/>
  </si>
  <si>
    <t>パート</t>
    <phoneticPr fontId="1" type="noConversion"/>
  </si>
  <si>
    <t>代表
地区</t>
    <rPh sb="0" eb="2">
      <t>ﾀﾞｲﾋｮｳ</t>
    </rPh>
    <rPh sb="3" eb="5">
      <t>ﾁｸ</t>
    </rPh>
    <phoneticPr fontId="1" type="noConversion"/>
  </si>
  <si>
    <t>会場への交通手段</t>
    <rPh sb="0" eb="2">
      <t>ｶｲｼﾞｮｳ</t>
    </rPh>
    <rPh sb="4" eb="6">
      <t>ｺｳﾂｳ</t>
    </rPh>
    <rPh sb="6" eb="8">
      <t>ｼｭﾀﾞﾝ</t>
    </rPh>
    <phoneticPr fontId="1" type="noConversion"/>
  </si>
  <si>
    <t>バス</t>
    <phoneticPr fontId="1" type="noConversion"/>
  </si>
  <si>
    <t>その他</t>
    <rPh sb="2" eb="3">
      <t>ﾀ</t>
    </rPh>
    <phoneticPr fontId="1" type="noConversion"/>
  </si>
  <si>
    <t>楽器輸送方法</t>
    <rPh sb="0" eb="2">
      <t>ｶﾞｯｷ</t>
    </rPh>
    <rPh sb="2" eb="4">
      <t>ﾕｿｳ</t>
    </rPh>
    <rPh sb="4" eb="6">
      <t>ﾎｳﾎｳ</t>
    </rPh>
    <phoneticPr fontId="1" type="noConversion"/>
  </si>
  <si>
    <t>トラック</t>
    <phoneticPr fontId="1" type="noConversion"/>
  </si>
  <si>
    <t>台</t>
    <rPh sb="0" eb="1">
      <t>ﾀﾞｲ</t>
    </rPh>
    <phoneticPr fontId="1" type="noConversion"/>
  </si>
  <si>
    <t>自動的に数字が入ります。</t>
    <phoneticPr fontId="1" type="noConversion"/>
  </si>
  <si>
    <t>参加申込（記入シート）</t>
    <phoneticPr fontId="1" type="noConversion"/>
  </si>
  <si>
    <t>サクソフォーン</t>
    <phoneticPr fontId="1" type="noConversion"/>
  </si>
  <si>
    <t>テューバ</t>
    <phoneticPr fontId="1" type="noConversion"/>
  </si>
  <si>
    <t>E.H</t>
    <phoneticPr fontId="1" type="noConversion"/>
  </si>
  <si>
    <t>C.B.Cl</t>
    <phoneticPr fontId="1" type="noConversion"/>
  </si>
  <si>
    <t>Basset</t>
    <phoneticPr fontId="1" type="noConversion"/>
  </si>
  <si>
    <t>S.Sax</t>
    <phoneticPr fontId="1" type="noConversion"/>
  </si>
  <si>
    <t>A.Sax</t>
    <phoneticPr fontId="1" type="noConversion"/>
  </si>
  <si>
    <t>T.Sax</t>
    <phoneticPr fontId="1" type="noConversion"/>
  </si>
  <si>
    <t>B.Sax</t>
    <phoneticPr fontId="1" type="noConversion"/>
  </si>
  <si>
    <t>Bsn</t>
    <phoneticPr fontId="1" type="noConversion"/>
  </si>
  <si>
    <t>Trp</t>
    <phoneticPr fontId="1" type="noConversion"/>
  </si>
  <si>
    <t>P.Trp</t>
    <phoneticPr fontId="1" type="noConversion"/>
  </si>
  <si>
    <t>Flug</t>
    <phoneticPr fontId="1" type="noConversion"/>
  </si>
  <si>
    <t>Hrn</t>
    <phoneticPr fontId="1" type="noConversion"/>
  </si>
  <si>
    <t>Trb</t>
    <phoneticPr fontId="1" type="noConversion"/>
  </si>
  <si>
    <t>B.Trb</t>
    <phoneticPr fontId="1" type="noConversion"/>
  </si>
  <si>
    <t>Eup</t>
    <phoneticPr fontId="1" type="noConversion"/>
  </si>
  <si>
    <t>Bari</t>
    <phoneticPr fontId="1" type="noConversion"/>
  </si>
  <si>
    <t>Tub</t>
    <phoneticPr fontId="1" type="noConversion"/>
  </si>
  <si>
    <t>S.Bass</t>
    <phoneticPr fontId="1" type="noConversion"/>
  </si>
  <si>
    <t>Perc</t>
    <phoneticPr fontId="1" type="noConversion"/>
  </si>
  <si>
    <t>Timp</t>
    <phoneticPr fontId="1" type="noConversion"/>
  </si>
  <si>
    <t>Trp</t>
  </si>
  <si>
    <t>Hrn</t>
  </si>
  <si>
    <t>Trb</t>
  </si>
  <si>
    <t>Tub</t>
  </si>
  <si>
    <t>Perc</t>
  </si>
  <si>
    <t>使用打楽器</t>
    <rPh sb="0" eb="2">
      <t>ｼﾖｳ</t>
    </rPh>
    <rPh sb="2" eb="5">
      <t>ﾀﾞｶﾞｯｷ</t>
    </rPh>
    <phoneticPr fontId="1" type="noConversion"/>
  </si>
  <si>
    <t>打楽器　　　使用有無</t>
    <rPh sb="0" eb="3">
      <t>ﾀﾞｶﾞｯｷ</t>
    </rPh>
    <rPh sb="6" eb="8">
      <t>ｼﾖｳ</t>
    </rPh>
    <rPh sb="8" eb="10">
      <t>ｳﾑ</t>
    </rPh>
    <phoneticPr fontId="1" type="noConversion"/>
  </si>
  <si>
    <t>使用楽譜</t>
    <rPh sb="0" eb="2">
      <t>シヨウ</t>
    </rPh>
    <rPh sb="2" eb="4">
      <t>ガクフ</t>
    </rPh>
    <phoneticPr fontId="28"/>
  </si>
  <si>
    <t>販売</t>
    <rPh sb="0" eb="2">
      <t>ﾊﾝﾊﾞｲ</t>
    </rPh>
    <phoneticPr fontId="1" type="noConversion"/>
  </si>
  <si>
    <t>レンタル</t>
    <phoneticPr fontId="1" type="noConversion"/>
  </si>
  <si>
    <t>未出版</t>
    <rPh sb="0" eb="1">
      <t>ﾐ</t>
    </rPh>
    <rPh sb="1" eb="3">
      <t>ｼｭｯﾊﾟﾝ</t>
    </rPh>
    <phoneticPr fontId="1" type="noConversion"/>
  </si>
  <si>
    <t>レンタル</t>
  </si>
  <si>
    <t>下記から選んでください</t>
    <rPh sb="0" eb="2">
      <t>ｶｷ</t>
    </rPh>
    <rPh sb="4" eb="5">
      <t>ｴﾗ</t>
    </rPh>
    <phoneticPr fontId="1" type="noConversion"/>
  </si>
  <si>
    <t>出版社名</t>
    <rPh sb="0" eb="3">
      <t>ｼｭｯﾊﾟﾝｼｬ</t>
    </rPh>
    <rPh sb="3" eb="4">
      <t>ﾒｲ</t>
    </rPh>
    <phoneticPr fontId="1" type="noConversion"/>
  </si>
  <si>
    <t>著作権</t>
    <rPh sb="0" eb="3">
      <t>ﾁｮｻｸｹﾝ</t>
    </rPh>
    <phoneticPr fontId="1" type="noConversion"/>
  </si>
  <si>
    <t>楽器運搬補助員人数</t>
    <rPh sb="0" eb="2">
      <t>ガッキ</t>
    </rPh>
    <rPh sb="2" eb="4">
      <t>ウンパン</t>
    </rPh>
    <rPh sb="4" eb="7">
      <t>ホジョイン</t>
    </rPh>
    <rPh sb="7" eb="9">
      <t>ニンズウ</t>
    </rPh>
    <phoneticPr fontId="28"/>
  </si>
  <si>
    <t>楽器運搬補助員人数</t>
    <rPh sb="0" eb="2">
      <t>ｶﾞｯｷ</t>
    </rPh>
    <rPh sb="2" eb="4">
      <t>ｳﾝﾊﾟﾝ</t>
    </rPh>
    <rPh sb="4" eb="7">
      <t>ﾎｼﾞｮｲﾝ</t>
    </rPh>
    <rPh sb="7" eb="9">
      <t>ﾆﾝｽﾞｳ</t>
    </rPh>
    <phoneticPr fontId="1" type="noConversion"/>
  </si>
  <si>
    <t>人</t>
    <rPh sb="0" eb="1">
      <t>ニン</t>
    </rPh>
    <phoneticPr fontId="28"/>
  </si>
  <si>
    <t>楽器　　　運搬人</t>
    <rPh sb="0" eb="2">
      <t>ｶﾞｯｷ</t>
    </rPh>
    <rPh sb="5" eb="7">
      <t>ｳﾝﾊﾟﾝ</t>
    </rPh>
    <rPh sb="7" eb="8">
      <t>ﾆﾝ</t>
    </rPh>
    <phoneticPr fontId="1" type="noConversion"/>
  </si>
  <si>
    <t>使用打楽器　　　　</t>
    <rPh sb="0" eb="2">
      <t>シヨウ</t>
    </rPh>
    <rPh sb="2" eb="5">
      <t>ダガッキ</t>
    </rPh>
    <phoneticPr fontId="28"/>
  </si>
  <si>
    <t>バス</t>
    <phoneticPr fontId="1" type="noConversion"/>
  </si>
  <si>
    <t>トラック</t>
    <phoneticPr fontId="1" type="noConversion"/>
  </si>
  <si>
    <t>携帯電話番号</t>
    <rPh sb="0" eb="2">
      <t>ｹｲﾀｲ</t>
    </rPh>
    <phoneticPr fontId="1" type="noConversion"/>
  </si>
  <si>
    <t>住所</t>
    <phoneticPr fontId="1" type="noConversion"/>
  </si>
  <si>
    <t>団体所在地</t>
    <rPh sb="0" eb="2">
      <t>ﾀﾞﾝﾀｲ</t>
    </rPh>
    <rPh sb="2" eb="5">
      <t>ｼｮｻﾞｲﾁ</t>
    </rPh>
    <phoneticPr fontId="1" type="noConversion"/>
  </si>
  <si>
    <t>郵便物・宅配便が届くように詳しく入力してください。（大学，職場・一般については連絡責任者住所を入力してください。）</t>
    <rPh sb="16" eb="18">
      <t>ﾆｭｳﾘｮｸ</t>
    </rPh>
    <rPh sb="26" eb="27">
      <t>ﾀﾞｲ</t>
    </rPh>
    <rPh sb="27" eb="28">
      <t>ｶﾞｸ</t>
    </rPh>
    <rPh sb="29" eb="31">
      <t>ｼｮｸﾊﾞ</t>
    </rPh>
    <rPh sb="32" eb="34">
      <t>ｲｯﾊﾟﾝ</t>
    </rPh>
    <rPh sb="39" eb="41">
      <t>ﾚﾝﾗｸ</t>
    </rPh>
    <rPh sb="41" eb="44">
      <t>ｾｷﾆﾝｼｬ</t>
    </rPh>
    <rPh sb="44" eb="46">
      <t>ｼﾞｭｳｼｮ</t>
    </rPh>
    <rPh sb="47" eb="49">
      <t>ﾆｭｳﾘｮｸ</t>
    </rPh>
    <phoneticPr fontId="1" type="noConversion"/>
  </si>
  <si>
    <t>携帯電話</t>
    <rPh sb="0" eb="2">
      <t>ケイタイ</t>
    </rPh>
    <phoneticPr fontId="28"/>
  </si>
  <si>
    <t>電話番号／ＦＡＸ番号</t>
    <rPh sb="0" eb="2">
      <t>ﾃﾞﾝﾜ</t>
    </rPh>
    <rPh sb="2" eb="4">
      <t>ﾊﾞﾝｺﾞｳ</t>
    </rPh>
    <rPh sb="8" eb="10">
      <t>ﾊﾞﾝｺﾞｳ</t>
    </rPh>
    <phoneticPr fontId="1" type="noConversion"/>
  </si>
  <si>
    <t>電話番号／ＦＡＸ番号</t>
    <rPh sb="0" eb="2">
      <t>デンワ</t>
    </rPh>
    <rPh sb="2" eb="4">
      <t>バンゴウ</t>
    </rPh>
    <rPh sb="8" eb="10">
      <t>バンゴウ</t>
    </rPh>
    <phoneticPr fontId="28"/>
  </si>
  <si>
    <t>電話　／　ＦＡＸ</t>
    <rPh sb="0" eb="2">
      <t>デンワ</t>
    </rPh>
    <phoneticPr fontId="28"/>
  </si>
  <si>
    <r>
      <rPr>
        <b/>
        <sz val="11"/>
        <color rgb="FFFF0000"/>
        <rFont val="ＭＳ Ｐゴシック"/>
        <family val="3"/>
        <charset val="128"/>
      </rPr>
      <t>「記入シート」</t>
    </r>
    <r>
      <rPr>
        <sz val="11"/>
        <rFont val="ＭＳ Ｐゴシック"/>
        <family val="3"/>
        <charset val="128"/>
      </rPr>
      <t>にご入力いただきますと，</t>
    </r>
    <r>
      <rPr>
        <b/>
        <sz val="11"/>
        <rFont val="ＭＳ Ｐゴシック"/>
        <family val="3"/>
        <charset val="128"/>
      </rPr>
      <t>「印刷シートＡ・Ｂ・Ｃ・負担金等」</t>
    </r>
    <r>
      <rPr>
        <sz val="11"/>
        <rFont val="ＭＳ Ｐゴシック"/>
        <family val="3"/>
        <charset val="128"/>
      </rPr>
      <t>及び「データシート」にそれぞれ反映されます。</t>
    </r>
    <rPh sb="1" eb="3">
      <t>キニュウ</t>
    </rPh>
    <rPh sb="9" eb="11">
      <t>ニュウリョク</t>
    </rPh>
    <rPh sb="20" eb="22">
      <t>インサツ</t>
    </rPh>
    <rPh sb="31" eb="34">
      <t>フタンキン</t>
    </rPh>
    <rPh sb="34" eb="35">
      <t>トウ</t>
    </rPh>
    <rPh sb="36" eb="37">
      <t>オヨ</t>
    </rPh>
    <rPh sb="51" eb="53">
      <t>ハンエイ</t>
    </rPh>
    <phoneticPr fontId="28"/>
  </si>
  <si>
    <r>
      <t>○</t>
    </r>
    <r>
      <rPr>
        <b/>
        <sz val="11"/>
        <rFont val="ＭＳ Ｐゴシック"/>
        <family val="3"/>
        <charset val="128"/>
      </rPr>
      <t>「印刷シートＡ・Ｂ・Ｃ」</t>
    </r>
    <r>
      <rPr>
        <sz val="11"/>
        <rFont val="ＭＳ Ｐゴシック"/>
        <family val="3"/>
        <charset val="128"/>
      </rPr>
      <t>には</t>
    </r>
    <r>
      <rPr>
        <b/>
        <sz val="11"/>
        <color rgb="FFFFC000"/>
        <rFont val="ＭＳ Ｐゴシック"/>
        <family val="3"/>
        <charset val="128"/>
      </rPr>
      <t>日付，学校・団体所属長・職・氏名を記入し，押印</t>
    </r>
    <r>
      <rPr>
        <sz val="11"/>
        <rFont val="ＭＳ Ｐゴシック"/>
        <family val="3"/>
        <charset val="128"/>
      </rPr>
      <t>。</t>
    </r>
    <rPh sb="2" eb="4">
      <t>インサツ</t>
    </rPh>
    <rPh sb="15" eb="17">
      <t>ヒヅケ</t>
    </rPh>
    <rPh sb="18" eb="20">
      <t>ガッコウ</t>
    </rPh>
    <rPh sb="21" eb="23">
      <t>ダンタイ</t>
    </rPh>
    <rPh sb="23" eb="26">
      <t>ショゾクチョウ</t>
    </rPh>
    <rPh sb="27" eb="28">
      <t>ショク</t>
    </rPh>
    <rPh sb="29" eb="31">
      <t>シメイ</t>
    </rPh>
    <rPh sb="32" eb="34">
      <t>キニュウ</t>
    </rPh>
    <rPh sb="36" eb="37">
      <t>オ</t>
    </rPh>
    <rPh sb="37" eb="38">
      <t>イン</t>
    </rPh>
    <phoneticPr fontId="28"/>
  </si>
  <si>
    <r>
      <t>○</t>
    </r>
    <r>
      <rPr>
        <b/>
        <sz val="11"/>
        <rFont val="ＭＳ Ｐゴシック"/>
        <family val="3"/>
        <charset val="128"/>
      </rPr>
      <t>「印刷シート（負担金等）」</t>
    </r>
    <r>
      <rPr>
        <sz val="11"/>
        <rFont val="ＭＳ Ｐゴシック"/>
        <family val="3"/>
        <charset val="128"/>
      </rPr>
      <t>には</t>
    </r>
    <r>
      <rPr>
        <b/>
        <sz val="11"/>
        <color rgb="FFFFC000"/>
        <rFont val="ＭＳ Ｐゴシック"/>
        <family val="3"/>
        <charset val="128"/>
      </rPr>
      <t>日付，申し込み責任者を記入し，押印</t>
    </r>
    <r>
      <rPr>
        <sz val="11"/>
        <rFont val="ＭＳ Ｐゴシック"/>
        <family val="3"/>
        <charset val="128"/>
      </rPr>
      <t>。</t>
    </r>
    <rPh sb="2" eb="4">
      <t>インサツ</t>
    </rPh>
    <rPh sb="8" eb="11">
      <t>フタンキン</t>
    </rPh>
    <rPh sb="11" eb="12">
      <t>トウ</t>
    </rPh>
    <rPh sb="16" eb="18">
      <t>ヒヅケ</t>
    </rPh>
    <rPh sb="19" eb="20">
      <t>モウ</t>
    </rPh>
    <rPh sb="21" eb="22">
      <t>コ</t>
    </rPh>
    <rPh sb="23" eb="26">
      <t>セキニンシャ</t>
    </rPh>
    <rPh sb="27" eb="29">
      <t>キニュウ</t>
    </rPh>
    <rPh sb="31" eb="32">
      <t>オ</t>
    </rPh>
    <rPh sb="32" eb="33">
      <t>イン</t>
    </rPh>
    <phoneticPr fontId="28"/>
  </si>
  <si>
    <t>※データシートは事務局で使用します。</t>
    <rPh sb="8" eb="10">
      <t>ジム</t>
    </rPh>
    <rPh sb="10" eb="11">
      <t>キョク</t>
    </rPh>
    <rPh sb="12" eb="14">
      <t>シヨウ</t>
    </rPh>
    <phoneticPr fontId="28"/>
  </si>
  <si>
    <t>「使用打楽器」欄について</t>
    <rPh sb="1" eb="3">
      <t>シヨウ</t>
    </rPh>
    <rPh sb="3" eb="6">
      <t>ダガッキ</t>
    </rPh>
    <rPh sb="7" eb="8">
      <t>ラン</t>
    </rPh>
    <phoneticPr fontId="28"/>
  </si>
  <si>
    <t>「楽器運搬補助員人数」について</t>
    <rPh sb="1" eb="3">
      <t>ガッキ</t>
    </rPh>
    <rPh sb="3" eb="5">
      <t>ウンパン</t>
    </rPh>
    <rPh sb="5" eb="8">
      <t>ホジョイン</t>
    </rPh>
    <rPh sb="8" eb="10">
      <t>ニンズウ</t>
    </rPh>
    <phoneticPr fontId="28"/>
  </si>
  <si>
    <t>定められた人数以内でしたら当日の変更も可能です。</t>
    <rPh sb="0" eb="1">
      <t>サダ</t>
    </rPh>
    <rPh sb="5" eb="7">
      <t>ニンズウ</t>
    </rPh>
    <rPh sb="7" eb="9">
      <t>イナイ</t>
    </rPh>
    <rPh sb="13" eb="15">
      <t>トウジツ</t>
    </rPh>
    <rPh sb="16" eb="18">
      <t>ヘンコウ</t>
    </rPh>
    <rPh sb="19" eb="21">
      <t>カノウ</t>
    </rPh>
    <phoneticPr fontId="28"/>
  </si>
  <si>
    <t>赤色のタブ「記入シート」</t>
    <rPh sb="0" eb="2">
      <t>アカイロ</t>
    </rPh>
    <rPh sb="6" eb="8">
      <t>キニュウ</t>
    </rPh>
    <phoneticPr fontId="28"/>
  </si>
  <si>
    <t>黄色のタブ「印刷シート」</t>
    <rPh sb="0" eb="2">
      <t>キイロ</t>
    </rPh>
    <rPh sb="6" eb="8">
      <t>インサツ</t>
    </rPh>
    <phoneticPr fontId="28"/>
  </si>
  <si>
    <t>青色のタブ「（例）」</t>
    <rPh sb="0" eb="2">
      <t>アオイロ</t>
    </rPh>
    <rPh sb="7" eb="8">
      <t>レイ</t>
    </rPh>
    <phoneticPr fontId="28"/>
  </si>
  <si>
    <r>
      <t>青色のタブ</t>
    </r>
    <r>
      <rPr>
        <b/>
        <sz val="11"/>
        <color theme="4"/>
        <rFont val="ＭＳ Ｐゴシック"/>
        <family val="3"/>
        <charset val="128"/>
      </rPr>
      <t>「（例）記入シート」</t>
    </r>
    <r>
      <rPr>
        <sz val="11"/>
        <rFont val="ＭＳ Ｐゴシック"/>
        <family val="3"/>
        <charset val="128"/>
      </rPr>
      <t>をご参照の上，赤色のタブ</t>
    </r>
    <r>
      <rPr>
        <b/>
        <sz val="11"/>
        <color rgb="FFFF0000"/>
        <rFont val="ＭＳ Ｐゴシック"/>
        <family val="3"/>
        <charset val="128"/>
      </rPr>
      <t>「記入シート」</t>
    </r>
    <r>
      <rPr>
        <sz val="11"/>
        <rFont val="ＭＳ Ｐゴシック"/>
        <family val="3"/>
        <charset val="128"/>
      </rPr>
      <t>を入力してください。</t>
    </r>
    <rPh sb="0" eb="2">
      <t>アオイロ</t>
    </rPh>
    <rPh sb="7" eb="8">
      <t>レイ</t>
    </rPh>
    <rPh sb="9" eb="11">
      <t>キニュウ</t>
    </rPh>
    <rPh sb="17" eb="19">
      <t>サンショウ</t>
    </rPh>
    <rPh sb="20" eb="21">
      <t>ウエ</t>
    </rPh>
    <rPh sb="22" eb="24">
      <t>アカイロ</t>
    </rPh>
    <rPh sb="28" eb="30">
      <t>キニュウ</t>
    </rPh>
    <rPh sb="35" eb="37">
      <t>ニュウリョク</t>
    </rPh>
    <phoneticPr fontId="28"/>
  </si>
  <si>
    <t>自家用車　１台</t>
  </si>
  <si>
    <t>２ｔ　１台</t>
  </si>
  <si>
    <t>特記なし</t>
  </si>
  <si>
    <t>(Ｃ)</t>
    <phoneticPr fontId="28"/>
  </si>
  <si>
    <t>(Ｂ)</t>
    <phoneticPr fontId="28"/>
  </si>
  <si>
    <t>半角で入力　　市外局番より入力してください。(ハイフンを入れて入力）</t>
    <rPh sb="0" eb="2">
      <t>ﾊﾝｶｸ</t>
    </rPh>
    <rPh sb="3" eb="5">
      <t>ﾆｭｳﾘｮｸ</t>
    </rPh>
    <rPh sb="7" eb="9">
      <t>ｼｶﾞｲ</t>
    </rPh>
    <rPh sb="9" eb="11">
      <t>ｷｮｸﾊﾞﾝ</t>
    </rPh>
    <rPh sb="13" eb="15">
      <t>ﾆｭｳﾘｮｸ</t>
    </rPh>
    <phoneticPr fontId="1" type="noConversion"/>
  </si>
  <si>
    <t>番号のみ，ハイフンを入れて入力してください。（例　300-1111)</t>
    <phoneticPr fontId="1" type="noConversion"/>
  </si>
  <si>
    <r>
      <t>半角で入力　　緊急連絡ができる番号（携帯電話）を，ハイフンを入れて入力してください。</t>
    </r>
    <r>
      <rPr>
        <sz val="9"/>
        <rFont val="ＭＳ Ｐゴシック"/>
        <family val="3"/>
        <charset val="128"/>
      </rPr>
      <t>(例　090-1111-2222）</t>
    </r>
    <rPh sb="0" eb="2">
      <t>ﾊﾝｶｸ</t>
    </rPh>
    <rPh sb="3" eb="5">
      <t>ﾆｭｳﾘｮｸ</t>
    </rPh>
    <rPh sb="43" eb="44">
      <t>ﾚｲ</t>
    </rPh>
    <phoneticPr fontId="1" type="noConversion"/>
  </si>
  <si>
    <t>バスを使用しない場合は”0”を入力してください。</t>
    <rPh sb="3" eb="5">
      <t>ｼﾖｳ</t>
    </rPh>
    <rPh sb="8" eb="10">
      <t>ﾊﾞｱｲ</t>
    </rPh>
    <phoneticPr fontId="1" type="noConversion"/>
  </si>
  <si>
    <t>「自家用車　１」　のように入力してください。使用しない場合は”0”を入力してください。</t>
    <rPh sb="1" eb="5">
      <t>ｼﾞｶﾖｳｼｬ</t>
    </rPh>
    <rPh sb="13" eb="15">
      <t>ﾆｭｳﾘｮｸ</t>
    </rPh>
    <phoneticPr fontId="1" type="noConversion"/>
  </si>
  <si>
    <t>「４ｔ　１」　のように入力してください。使用しない場合は”0”を入力してください。</t>
    <rPh sb="11" eb="13">
      <t>ﾆｭｳﾘｮｸ</t>
    </rPh>
    <phoneticPr fontId="1" type="noConversion"/>
  </si>
  <si>
    <t>出版されている楽譜及び編曲楽譜で，わが国で演奏許可を得られているもの。</t>
    <rPh sb="0" eb="2">
      <t>ｼｭｯﾊﾟﾝ</t>
    </rPh>
    <rPh sb="7" eb="9">
      <t>ｶﾞｸﾌ</t>
    </rPh>
    <rPh sb="9" eb="10">
      <t>ｵﾖ</t>
    </rPh>
    <rPh sb="11" eb="13">
      <t>ﾍﾝｷｮｸ</t>
    </rPh>
    <rPh sb="13" eb="15">
      <t>ｶﾞｸﾌ</t>
    </rPh>
    <rPh sb="19" eb="20">
      <t>ｸﾆ</t>
    </rPh>
    <rPh sb="21" eb="23">
      <t>ｴﾝｿｳ</t>
    </rPh>
    <rPh sb="23" eb="25">
      <t>ｷｮｶ</t>
    </rPh>
    <rPh sb="26" eb="27">
      <t>ｴ</t>
    </rPh>
    <phoneticPr fontId="1" type="noConversion"/>
  </si>
  <si>
    <t>※　３・４・５の場合は，必ず許諾書のコピーを提出してください。レンタル楽譜の場合も必要です。</t>
    <rPh sb="8" eb="10">
      <t>ﾊﾞｱｲ</t>
    </rPh>
    <rPh sb="12" eb="13">
      <t>ｶﾅﾗ</t>
    </rPh>
    <rPh sb="14" eb="16">
      <t>ｷｮﾀﾞｸ</t>
    </rPh>
    <rPh sb="16" eb="17">
      <t>ｼｮ</t>
    </rPh>
    <rPh sb="22" eb="24">
      <t>ﾃｲｼｭﾂ</t>
    </rPh>
    <rPh sb="35" eb="37">
      <t>ｶﾞｸﾌ</t>
    </rPh>
    <rPh sb="38" eb="40">
      <t>ﾊﾞｱｲ</t>
    </rPh>
    <rPh sb="41" eb="43">
      <t>ﾋﾂﾖｳ</t>
    </rPh>
    <phoneticPr fontId="1" type="noConversion"/>
  </si>
  <si>
    <t>未出版の自楽団委嘱作品あるいは編曲作品で，演奏許諾を得ているもの。</t>
    <rPh sb="4" eb="5">
      <t>ｼﾞ</t>
    </rPh>
    <rPh sb="5" eb="7">
      <t>ｶﾞｸﾀﾞﾝ</t>
    </rPh>
    <rPh sb="7" eb="9">
      <t>ｲｼｮｸ</t>
    </rPh>
    <rPh sb="9" eb="11">
      <t>ｻｸﾋﾝ</t>
    </rPh>
    <rPh sb="15" eb="17">
      <t>ﾍﾝｷｮｸ</t>
    </rPh>
    <rPh sb="17" eb="19">
      <t>ｻｸﾋﾝ</t>
    </rPh>
    <rPh sb="21" eb="23">
      <t>ｴﾝｿｳ</t>
    </rPh>
    <rPh sb="23" eb="25">
      <t>ｷｮﾀﾞｸ</t>
    </rPh>
    <rPh sb="26" eb="27">
      <t>ｴ</t>
    </rPh>
    <phoneticPr fontId="1" type="noConversion"/>
  </si>
  <si>
    <t>出版されている楽譜及び編曲楽譜で，編曲の上演奏する許可を得ているもの。</t>
    <rPh sb="17" eb="19">
      <t>ﾍﾝｷｮｸ</t>
    </rPh>
    <rPh sb="20" eb="21">
      <t>ｳｴ</t>
    </rPh>
    <rPh sb="21" eb="27">
      <t>ｴﾝｿｳｷｮｶ</t>
    </rPh>
    <rPh sb="28" eb="29">
      <t>ｴ</t>
    </rPh>
    <phoneticPr fontId="1" type="noConversion"/>
  </si>
  <si>
    <t>未出版の楽譜及び編曲楽譜あるいは出版されているレンタル楽譜で，演奏許可，あるいは編曲の上演奏する許可を得ているもの。</t>
    <rPh sb="0" eb="1">
      <t>ﾐ</t>
    </rPh>
    <rPh sb="1" eb="3">
      <t>ｼｭｯﾊﾟﾝ</t>
    </rPh>
    <rPh sb="8" eb="10">
      <t>ﾍﾝｷｮｸ</t>
    </rPh>
    <rPh sb="10" eb="12">
      <t>ｶﾞｸﾌ</t>
    </rPh>
    <rPh sb="16" eb="18">
      <t>ｼｭｯﾊﾟﾝ</t>
    </rPh>
    <rPh sb="27" eb="29">
      <t>ｶﾞｸﾌ</t>
    </rPh>
    <rPh sb="31" eb="33">
      <t>ｴﾝｿｳ</t>
    </rPh>
    <rPh sb="33" eb="35">
      <t>ｷｮｶ</t>
    </rPh>
    <rPh sb="51" eb="52">
      <t>ｴ</t>
    </rPh>
    <phoneticPr fontId="1" type="noConversion"/>
  </si>
  <si>
    <t>※　許諾が必要な場合</t>
    <rPh sb="2" eb="4">
      <t>ｷｮﾀﾞｸ</t>
    </rPh>
    <rPh sb="5" eb="7">
      <t>ﾋﾂﾖｳ</t>
    </rPh>
    <rPh sb="8" eb="10">
      <t>ﾊﾞｱｲ</t>
    </rPh>
    <phoneticPr fontId="1" type="noConversion"/>
  </si>
  <si>
    <t>著作権者に対する許諾について</t>
    <rPh sb="0" eb="4">
      <t>ﾁｮｻｸｹﾝｼｬ</t>
    </rPh>
    <rPh sb="5" eb="6">
      <t>ﾀｲ</t>
    </rPh>
    <rPh sb="8" eb="10">
      <t>ｷｮﾀﾞｸ</t>
    </rPh>
    <phoneticPr fontId="1" type="noConversion"/>
  </si>
  <si>
    <t>著作権者に対する許諾について</t>
    <rPh sb="0" eb="3">
      <t>ﾁｮｻｸｹﾝ</t>
    </rPh>
    <rPh sb="3" eb="4">
      <t>ｼｬ</t>
    </rPh>
    <rPh sb="5" eb="6">
      <t>ﾀｲ</t>
    </rPh>
    <rPh sb="8" eb="10">
      <t>ｷｮﾀﾞｸ</t>
    </rPh>
    <phoneticPr fontId="1" type="noConversion"/>
  </si>
  <si>
    <t>※　許諾が必要ない場合</t>
    <rPh sb="2" eb="4">
      <t>ｷｮﾀﾞｸ</t>
    </rPh>
    <rPh sb="5" eb="7">
      <t>ﾋﾂﾖｳ</t>
    </rPh>
    <rPh sb="9" eb="11">
      <t>ﾊﾞｱｲ</t>
    </rPh>
    <phoneticPr fontId="1" type="noConversion"/>
  </si>
  <si>
    <r>
      <t>著作権</t>
    </r>
    <r>
      <rPr>
        <sz val="10"/>
        <rFont val="ＭＳ Ｐ明朝"/>
        <family val="1"/>
        <charset val="134"/>
      </rPr>
      <t>者に対する許諾</t>
    </r>
    <r>
      <rPr>
        <sz val="10"/>
        <rFont val="ＭＳ Ｐ明朝"/>
        <family val="1"/>
        <charset val="134"/>
      </rPr>
      <t>について</t>
    </r>
    <rPh sb="0" eb="3">
      <t>チョサクケン</t>
    </rPh>
    <rPh sb="3" eb="4">
      <t>モノ</t>
    </rPh>
    <rPh sb="5" eb="6">
      <t>タイ</t>
    </rPh>
    <rPh sb="8" eb="10">
      <t>キョダク</t>
    </rPh>
    <phoneticPr fontId="28"/>
  </si>
  <si>
    <t>入力が終わりましたら各シートを確認してください。</t>
  </si>
  <si>
    <t>（例年，ピンク色の欄の未入力が多いです。記入漏れのないよう，お願い致します。）</t>
  </si>
  <si>
    <r>
      <t>記入されているのを確認したら，黄色のタブ</t>
    </r>
    <r>
      <rPr>
        <b/>
        <sz val="11"/>
        <rFont val="ＭＳ Ｐゴシック"/>
        <family val="3"/>
        <charset val="128"/>
      </rPr>
      <t>「印刷シートＡ・Ｂ・Ｃ・負担金等」をそれぞれ印刷</t>
    </r>
    <r>
      <rPr>
        <sz val="11"/>
        <rFont val="ＭＳ Ｐゴシック"/>
        <family val="3"/>
        <charset val="128"/>
      </rPr>
      <t>。</t>
    </r>
  </si>
  <si>
    <t>（記入できていても「記入シート」の入力チェックにNGが出る場合があります。気にせず印刷してください。）</t>
  </si>
  <si>
    <t>※１グループのみ参加の場合「印刷シートＡ」を。２グループ参加の場合は「印刷シートＡ・Ｂ」を。</t>
  </si>
  <si>
    <t>　 ３グループ参加の場合は「印刷シートＡ・Ｂ・Ｃ」を印刷してください。</t>
  </si>
  <si>
    <t>編曲者がいない場合は「なし」を入力</t>
  </si>
  <si>
    <t>「オフステージ」について</t>
  </si>
  <si>
    <t>オフステージ</t>
    <phoneticPr fontId="1" type="noConversion"/>
  </si>
  <si>
    <t>オフステージ</t>
  </si>
  <si>
    <r>
      <rPr>
        <b/>
        <sz val="11"/>
        <color rgb="FFFF0000"/>
        <rFont val="ＭＳ Ｐゴシック"/>
        <family val="3"/>
        <charset val="128"/>
      </rPr>
      <t>「姓」と「名」の間は　　　1文字あけてください</t>
    </r>
    <r>
      <rPr>
        <sz val="11"/>
        <rFont val="ＭＳ Ｐゴシック"/>
        <family val="3"/>
        <charset val="128"/>
      </rPr>
      <t>　　　　　　　</t>
    </r>
    <rPh sb="1" eb="2">
      <t>ｾｲ</t>
    </rPh>
    <rPh sb="5" eb="6">
      <t>ﾅ</t>
    </rPh>
    <rPh sb="8" eb="9">
      <t>ｱｲﾀﾞ</t>
    </rPh>
    <rPh sb="14" eb="16">
      <t>ﾓｼﾞ</t>
    </rPh>
    <phoneticPr fontId="1" type="noConversion"/>
  </si>
  <si>
    <t>「氏名掲載」の　　　入力を忘れずにお願いします　</t>
    <rPh sb="1" eb="3">
      <t>ｼﾒｲ</t>
    </rPh>
    <rPh sb="3" eb="5">
      <t>ｹｲｻｲ</t>
    </rPh>
    <rPh sb="10" eb="12">
      <t>ﾆｭｳﾘｮｸ</t>
    </rPh>
    <rPh sb="13" eb="14">
      <t>ﾜｽ</t>
    </rPh>
    <rPh sb="18" eb="19">
      <t>ﾈｶﾞ</t>
    </rPh>
    <phoneticPr fontId="1" type="noConversion"/>
  </si>
  <si>
    <t>「姓」と「名」の間は必ず１字あけてください。</t>
    <rPh sb="10" eb="11">
      <t>カナラ</t>
    </rPh>
    <phoneticPr fontId="28"/>
  </si>
  <si>
    <t>ご了承ください。</t>
    <rPh sb="1" eb="3">
      <t>リョウショウ</t>
    </rPh>
    <phoneticPr fontId="28"/>
  </si>
  <si>
    <t>　　タイトル以外での目的では使用いたしません。</t>
    <rPh sb="10" eb="12">
      <t>モクテキ</t>
    </rPh>
    <rPh sb="14" eb="16">
      <t>シヨウ</t>
    </rPh>
    <phoneticPr fontId="28"/>
  </si>
  <si>
    <t>※　参加申込書に記入された内容は，大会運営、実施要項作成、プログラム、ＤＶＤ，ＶＴＲ，ＣＤの</t>
    <rPh sb="2" eb="4">
      <t>サンカ</t>
    </rPh>
    <rPh sb="4" eb="7">
      <t>モウシコミショ</t>
    </rPh>
    <rPh sb="8" eb="10">
      <t>キニュウ</t>
    </rPh>
    <rPh sb="13" eb="15">
      <t>ナイヨウ</t>
    </rPh>
    <rPh sb="17" eb="19">
      <t>タイカイ</t>
    </rPh>
    <rPh sb="19" eb="21">
      <t>ウンエイ</t>
    </rPh>
    <rPh sb="22" eb="24">
      <t>ジッシ</t>
    </rPh>
    <rPh sb="24" eb="26">
      <t>ヨウコウ</t>
    </rPh>
    <rPh sb="26" eb="28">
      <t>サクセイ</t>
    </rPh>
    <phoneticPr fontId="28"/>
  </si>
  <si>
    <r>
      <t>●</t>
    </r>
    <r>
      <rPr>
        <b/>
        <sz val="11"/>
        <rFont val="ＭＳ Ｐゴシック"/>
        <family val="3"/>
        <charset val="128"/>
      </rPr>
      <t>演奏者氏名について</t>
    </r>
    <rPh sb="1" eb="4">
      <t>エンソウシャ</t>
    </rPh>
    <rPh sb="4" eb="6">
      <t>シメイ</t>
    </rPh>
    <phoneticPr fontId="28"/>
  </si>
  <si>
    <r>
      <t>●</t>
    </r>
    <r>
      <rPr>
        <b/>
        <sz val="11"/>
        <rFont val="ＭＳ Ｐゴシック"/>
        <family val="3"/>
        <charset val="128"/>
      </rPr>
      <t>持ち替え楽器について</t>
    </r>
    <rPh sb="1" eb="2">
      <t>モ</t>
    </rPh>
    <rPh sb="3" eb="4">
      <t>カ</t>
    </rPh>
    <rPh sb="5" eb="7">
      <t>ガッキ</t>
    </rPh>
    <phoneticPr fontId="28"/>
  </si>
  <si>
    <t>小学生</t>
    <rPh sb="0" eb="3">
      <t>ｼｮｳｶﾞｸｾｲ</t>
    </rPh>
    <phoneticPr fontId="1" type="noConversion"/>
  </si>
  <si>
    <t>なし</t>
    <phoneticPr fontId="1" type="noConversion"/>
  </si>
  <si>
    <t>作曲者の死後７０年を経過しているため編曲の承諾を要しないもの。</t>
    <rPh sb="0" eb="3">
      <t>ｻｯｷｮｸｼｬ</t>
    </rPh>
    <rPh sb="4" eb="6">
      <t>ｼｺﾞ</t>
    </rPh>
    <rPh sb="8" eb="9">
      <t>ﾈﾝ</t>
    </rPh>
    <rPh sb="10" eb="12">
      <t>ｹｲｶ</t>
    </rPh>
    <rPh sb="18" eb="20">
      <t>ﾍﾝｷｮｸ</t>
    </rPh>
    <rPh sb="21" eb="23">
      <t>ｼｮｳﾀﾞｸ</t>
    </rPh>
    <rPh sb="24" eb="25">
      <t>ﾖｳ</t>
    </rPh>
    <phoneticPr fontId="1" type="noConversion"/>
  </si>
  <si>
    <t>東関東     意志</t>
    <rPh sb="0" eb="3">
      <t>ﾋｶﾞｼｶﾝﾄｳ</t>
    </rPh>
    <rPh sb="8" eb="10">
      <t>ｲｼ</t>
    </rPh>
    <phoneticPr fontId="1" type="noConversion"/>
  </si>
  <si>
    <t>オフ         ステージ</t>
    <phoneticPr fontId="1" type="noConversion"/>
  </si>
  <si>
    <t>持替</t>
    <rPh sb="0" eb="1">
      <t>ﾓ</t>
    </rPh>
    <rPh sb="1" eb="2">
      <t>ｶ</t>
    </rPh>
    <phoneticPr fontId="1" type="noConversion"/>
  </si>
  <si>
    <t>持ち替えが　　　　　ある場合は右の欄に楽器名を、　　　　　　ない場合は「なし」を入力してください</t>
    <rPh sb="0" eb="1">
      <t>ﾓ</t>
    </rPh>
    <rPh sb="2" eb="3">
      <t>ｶ</t>
    </rPh>
    <rPh sb="12" eb="14">
      <t>ﾊﾞｱｲ</t>
    </rPh>
    <rPh sb="15" eb="16">
      <t>ﾐｷﾞ</t>
    </rPh>
    <rPh sb="17" eb="18">
      <t>ﾗﾝ</t>
    </rPh>
    <rPh sb="19" eb="21">
      <t>ｶﾞｯｷ</t>
    </rPh>
    <rPh sb="21" eb="22">
      <t>ﾒｲ</t>
    </rPh>
    <rPh sb="32" eb="34">
      <t>ﾊﾞｱｲ</t>
    </rPh>
    <rPh sb="40" eb="42">
      <t>ﾆｭｳﾘｮｸ</t>
    </rPh>
    <phoneticPr fontId="1" type="noConversion"/>
  </si>
  <si>
    <t>作曲者の死後70年を経過しているため編曲の承諾を要しないもの。</t>
    <rPh sb="0" eb="3">
      <t>ｻｯｷｮｸｼｬ</t>
    </rPh>
    <rPh sb="4" eb="6">
      <t>ｼｺﾞ</t>
    </rPh>
    <rPh sb="8" eb="9">
      <t>ﾈﾝ</t>
    </rPh>
    <rPh sb="10" eb="12">
      <t>ｹｲｶ</t>
    </rPh>
    <rPh sb="18" eb="20">
      <t>ﾍﾝｷｮｸ</t>
    </rPh>
    <rPh sb="21" eb="23">
      <t>ｼｮｳﾀﾞｸ</t>
    </rPh>
    <rPh sb="24" eb="25">
      <t>ﾖｳ</t>
    </rPh>
    <phoneticPr fontId="1" type="noConversion"/>
  </si>
  <si>
    <t>吹連　太郎</t>
    <rPh sb="0" eb="2">
      <t>スイレン</t>
    </rPh>
    <rPh sb="3" eb="5">
      <t>タロウ</t>
    </rPh>
    <phoneticPr fontId="28"/>
  </si>
  <si>
    <t>090－1234－5678</t>
    <phoneticPr fontId="28"/>
  </si>
  <si>
    <t>自家用車　１</t>
    <rPh sb="0" eb="4">
      <t>ジカヨウシャ</t>
    </rPh>
    <phoneticPr fontId="28"/>
  </si>
  <si>
    <t>２ｔ　１</t>
    <phoneticPr fontId="28"/>
  </si>
  <si>
    <t>ヴォルケーノ・タワー</t>
    <phoneticPr fontId="28"/>
  </si>
  <si>
    <t>ぼるけーの・たわー</t>
    <phoneticPr fontId="28"/>
  </si>
  <si>
    <t>The Volcano Tower</t>
    <phoneticPr fontId="28"/>
  </si>
  <si>
    <t>グラステイル</t>
    <phoneticPr fontId="28"/>
  </si>
  <si>
    <t>ぐらすている</t>
    <phoneticPr fontId="28"/>
  </si>
  <si>
    <t>Jerry　Grasstail</t>
    <phoneticPr fontId="28"/>
  </si>
  <si>
    <t>なし</t>
    <phoneticPr fontId="28"/>
  </si>
  <si>
    <t>吹連　次郎</t>
    <rPh sb="0" eb="2">
      <t>スイレン</t>
    </rPh>
    <rPh sb="3" eb="5">
      <t>ジロウ</t>
    </rPh>
    <phoneticPr fontId="28"/>
  </si>
  <si>
    <t>吹連　三郎</t>
    <rPh sb="0" eb="2">
      <t>スイレン</t>
    </rPh>
    <rPh sb="3" eb="5">
      <t>サブロウ</t>
    </rPh>
    <phoneticPr fontId="28"/>
  </si>
  <si>
    <t>吹連　四郎</t>
    <rPh sb="0" eb="2">
      <t>スイレン</t>
    </rPh>
    <rPh sb="3" eb="5">
      <t>シロウ</t>
    </rPh>
    <phoneticPr fontId="28"/>
  </si>
  <si>
    <t>吹連　五郎</t>
    <rPh sb="0" eb="2">
      <t>スイレン</t>
    </rPh>
    <rPh sb="3" eb="5">
      <t>ゴロウ</t>
    </rPh>
    <phoneticPr fontId="28"/>
  </si>
  <si>
    <t>吹連　六郎</t>
    <rPh sb="0" eb="2">
      <t>スイレン</t>
    </rPh>
    <rPh sb="3" eb="5">
      <t>ロクロウ</t>
    </rPh>
    <phoneticPr fontId="28"/>
  </si>
  <si>
    <t>吹連　七郎</t>
    <rPh sb="0" eb="2">
      <t>スイレン</t>
    </rPh>
    <rPh sb="3" eb="4">
      <t>ナナ</t>
    </rPh>
    <rPh sb="4" eb="5">
      <t>ロウ</t>
    </rPh>
    <phoneticPr fontId="28"/>
  </si>
  <si>
    <t>吹連　八郎</t>
    <rPh sb="0" eb="2">
      <t>スイレン</t>
    </rPh>
    <rPh sb="3" eb="5">
      <t>ハチロウ</t>
    </rPh>
    <phoneticPr fontId="28"/>
  </si>
  <si>
    <t>マリンバ１・ティンパニ４・ビブラフォン１・トムトム４・レインスティック１・スモールマラカス１</t>
    <phoneticPr fontId="28"/>
  </si>
  <si>
    <t>吹連出版</t>
    <rPh sb="0" eb="2">
      <t>スイレン</t>
    </rPh>
    <rPh sb="2" eb="4">
      <t>シュッパン</t>
    </rPh>
    <phoneticPr fontId="28"/>
  </si>
  <si>
    <t>販売</t>
    <rPh sb="0" eb="2">
      <t>ハンバイ</t>
    </rPh>
    <phoneticPr fontId="28"/>
  </si>
  <si>
    <t>金管五重奏曲第３番より　第１楽章</t>
    <rPh sb="0" eb="2">
      <t>キンカン</t>
    </rPh>
    <rPh sb="2" eb="5">
      <t>ゴジュウソウ</t>
    </rPh>
    <rPh sb="5" eb="6">
      <t>キョク</t>
    </rPh>
    <rPh sb="6" eb="7">
      <t>ダイ</t>
    </rPh>
    <rPh sb="8" eb="9">
      <t>バン</t>
    </rPh>
    <rPh sb="12" eb="13">
      <t>ダイ</t>
    </rPh>
    <rPh sb="14" eb="16">
      <t>ガクショウ</t>
    </rPh>
    <phoneticPr fontId="28"/>
  </si>
  <si>
    <t>きんかんごじゅうそうきょくだいさんばんより　だいいちがくしょう</t>
    <phoneticPr fontId="28"/>
  </si>
  <si>
    <t>Quintet No.3 Brass Quintet</t>
    <phoneticPr fontId="28"/>
  </si>
  <si>
    <t>エヴァルド</t>
    <phoneticPr fontId="28"/>
  </si>
  <si>
    <t>えばるど</t>
    <phoneticPr fontId="28"/>
  </si>
  <si>
    <t>Victor Ewald</t>
    <phoneticPr fontId="28"/>
  </si>
  <si>
    <t>連盟　太郎</t>
    <rPh sb="0" eb="2">
      <t>レンメイ</t>
    </rPh>
    <rPh sb="3" eb="5">
      <t>タロウ</t>
    </rPh>
    <phoneticPr fontId="28"/>
  </si>
  <si>
    <t>連盟　次郎</t>
    <rPh sb="0" eb="2">
      <t>レンメイ</t>
    </rPh>
    <rPh sb="3" eb="5">
      <t>ジロウ</t>
    </rPh>
    <phoneticPr fontId="28"/>
  </si>
  <si>
    <t>連盟　三郎</t>
    <rPh sb="0" eb="2">
      <t>レンメイ</t>
    </rPh>
    <rPh sb="3" eb="5">
      <t>サブロウ</t>
    </rPh>
    <phoneticPr fontId="28"/>
  </si>
  <si>
    <t>連盟　四郎</t>
    <rPh sb="0" eb="2">
      <t>レンメイ</t>
    </rPh>
    <rPh sb="3" eb="5">
      <t>シロウ</t>
    </rPh>
    <phoneticPr fontId="28"/>
  </si>
  <si>
    <t>連盟　五郎</t>
    <rPh sb="0" eb="2">
      <t>レンメイ</t>
    </rPh>
    <rPh sb="3" eb="5">
      <t>ゴロウ</t>
    </rPh>
    <phoneticPr fontId="28"/>
  </si>
  <si>
    <t>P.Trp</t>
  </si>
  <si>
    <t>連盟出版</t>
    <rPh sb="0" eb="2">
      <t>レンメイ</t>
    </rPh>
    <rPh sb="2" eb="4">
      <t>シュッパン</t>
    </rPh>
    <phoneticPr fontId="28"/>
  </si>
  <si>
    <t>組曲「動物の謝肉祭」より　化石，水族館，終曲</t>
    <rPh sb="0" eb="2">
      <t>クミキョク</t>
    </rPh>
    <rPh sb="3" eb="5">
      <t>ドウブツ</t>
    </rPh>
    <rPh sb="6" eb="9">
      <t>シャニクサイ</t>
    </rPh>
    <rPh sb="13" eb="15">
      <t>カセキ</t>
    </rPh>
    <rPh sb="16" eb="19">
      <t>スイゾクカン</t>
    </rPh>
    <rPh sb="20" eb="22">
      <t>シュウキョク</t>
    </rPh>
    <phoneticPr fontId="28"/>
  </si>
  <si>
    <t>くみきょく「どうぶつのしゃにくさい」より　かせき，すいぞくかん，しゅうきょく</t>
    <phoneticPr fontId="28"/>
  </si>
  <si>
    <t>Le Carnaval Des Animaux</t>
    <phoneticPr fontId="28"/>
  </si>
  <si>
    <t>サン＝サーンス</t>
    <phoneticPr fontId="28"/>
  </si>
  <si>
    <t>さん＝さーんす</t>
    <phoneticPr fontId="28"/>
  </si>
  <si>
    <t>Camille Saint-Saens</t>
    <phoneticPr fontId="28"/>
  </si>
  <si>
    <t>茨吹　太郎</t>
    <rPh sb="0" eb="1">
      <t>イバラ</t>
    </rPh>
    <rPh sb="1" eb="2">
      <t>スイ</t>
    </rPh>
    <rPh sb="3" eb="5">
      <t>タロウ</t>
    </rPh>
    <phoneticPr fontId="28"/>
  </si>
  <si>
    <t>いばすい　たろう</t>
    <phoneticPr fontId="28"/>
  </si>
  <si>
    <t>IBASUI　Taro</t>
    <phoneticPr fontId="28"/>
  </si>
  <si>
    <t>吹奏　太郎</t>
    <rPh sb="0" eb="2">
      <t>スイソウ</t>
    </rPh>
    <rPh sb="3" eb="5">
      <t>タロウ</t>
    </rPh>
    <phoneticPr fontId="28"/>
  </si>
  <si>
    <t>吹奏　次郎</t>
    <rPh sb="0" eb="2">
      <t>スイソウ</t>
    </rPh>
    <rPh sb="3" eb="5">
      <t>ジロウ</t>
    </rPh>
    <phoneticPr fontId="28"/>
  </si>
  <si>
    <t>吹奏　三郎</t>
    <rPh sb="0" eb="2">
      <t>スイソウ</t>
    </rPh>
    <rPh sb="3" eb="5">
      <t>サブロウ</t>
    </rPh>
    <phoneticPr fontId="28"/>
  </si>
  <si>
    <t>吹奏　四郎</t>
    <rPh sb="0" eb="2">
      <t>スイソウ</t>
    </rPh>
    <rPh sb="3" eb="5">
      <t>シロウ</t>
    </rPh>
    <phoneticPr fontId="28"/>
  </si>
  <si>
    <t>吹奏　五郎</t>
    <rPh sb="0" eb="2">
      <t>スイソウ</t>
    </rPh>
    <rPh sb="3" eb="5">
      <t>ゴロウ</t>
    </rPh>
    <phoneticPr fontId="28"/>
  </si>
  <si>
    <t>吹奏　六郎</t>
    <rPh sb="0" eb="2">
      <t>スイソウ</t>
    </rPh>
    <rPh sb="3" eb="5">
      <t>ロクロウ</t>
    </rPh>
    <phoneticPr fontId="28"/>
  </si>
  <si>
    <t>A.Sax</t>
  </si>
  <si>
    <t>S.Sax</t>
  </si>
  <si>
    <t>Flug</t>
  </si>
  <si>
    <t>スコアに表記されているパート順で入力してください</t>
    <rPh sb="4" eb="6">
      <t>ﾋｮｳｷ</t>
    </rPh>
    <rPh sb="14" eb="15">
      <t>ｼﾞｭﾝ</t>
    </rPh>
    <rPh sb="16" eb="18">
      <t>ﾆｭｳﾘｮｸ</t>
    </rPh>
    <phoneticPr fontId="1" type="noConversion"/>
  </si>
  <si>
    <t>小学生の部，大学職場一般の部は***を選択してください。</t>
    <rPh sb="0" eb="3">
      <t>ｼｮｳｶﾞｸｾｲ</t>
    </rPh>
    <rPh sb="4" eb="5">
      <t>ﾌﾞ</t>
    </rPh>
    <rPh sb="6" eb="8">
      <t>ﾀﾞｲｶﾞｸ</t>
    </rPh>
    <rPh sb="8" eb="10">
      <t>ｼｮｸﾊﾞ</t>
    </rPh>
    <rPh sb="10" eb="12">
      <t>ｲｯﾊﾟﾝ</t>
    </rPh>
    <rPh sb="13" eb="14">
      <t>ﾌﾞ</t>
    </rPh>
    <rPh sb="19" eb="21">
      <t>ｾﾝﾀｸ</t>
    </rPh>
    <phoneticPr fontId="1" type="noConversion"/>
  </si>
  <si>
    <r>
      <rPr>
        <b/>
        <sz val="11"/>
        <color rgb="FFFF0000"/>
        <rFont val="ＭＳ Ｐゴシック"/>
        <family val="3"/>
        <charset val="128"/>
      </rPr>
      <t>「姓」と「名」の間は1文字あけてください</t>
    </r>
    <r>
      <rPr>
        <sz val="11"/>
        <rFont val="ＭＳ Ｐゴシック"/>
        <family val="3"/>
        <charset val="128"/>
      </rPr>
      <t>　　　　　　　</t>
    </r>
    <rPh sb="1" eb="2">
      <t>ｾｲ</t>
    </rPh>
    <rPh sb="5" eb="6">
      <t>ﾅ</t>
    </rPh>
    <rPh sb="8" eb="9">
      <t>ｱｲﾀﾞ</t>
    </rPh>
    <rPh sb="11" eb="13">
      <t>ﾓｼﾞ</t>
    </rPh>
    <phoneticPr fontId="1" type="noConversion"/>
  </si>
  <si>
    <t>持ち替えがある場合は右の欄に楽器名を、ない場合は「なし」を入力してください</t>
    <rPh sb="0" eb="1">
      <t>ﾓ</t>
    </rPh>
    <rPh sb="2" eb="3">
      <t>ｶ</t>
    </rPh>
    <rPh sb="7" eb="9">
      <t>ﾊﾞｱｲ</t>
    </rPh>
    <rPh sb="10" eb="11">
      <t>ﾐｷﾞ</t>
    </rPh>
    <rPh sb="12" eb="13">
      <t>ﾗﾝ</t>
    </rPh>
    <rPh sb="14" eb="16">
      <t>ｶﾞｯｷ</t>
    </rPh>
    <rPh sb="16" eb="17">
      <t>ﾒｲ</t>
    </rPh>
    <rPh sb="21" eb="23">
      <t>ﾊﾞｱｲ</t>
    </rPh>
    <rPh sb="29" eb="31">
      <t>ﾆｭｳﾘｮｸ</t>
    </rPh>
    <phoneticPr fontId="1" type="noConversion"/>
  </si>
  <si>
    <t>「氏名掲載」の入力を忘れずにお願いします　</t>
    <rPh sb="1" eb="3">
      <t>ｼﾒｲ</t>
    </rPh>
    <rPh sb="3" eb="5">
      <t>ｹｲｻｲ</t>
    </rPh>
    <rPh sb="7" eb="9">
      <t>ﾆｭｳﾘｮｸ</t>
    </rPh>
    <rPh sb="10" eb="11">
      <t>ﾜｽ</t>
    </rPh>
    <rPh sb="15" eb="16">
      <t>ﾈｶﾞ</t>
    </rPh>
    <phoneticPr fontId="1" type="noConversion"/>
  </si>
  <si>
    <t>使用楽譜【出版社名】</t>
    <rPh sb="0" eb="2">
      <t>ｼﾖｳ</t>
    </rPh>
    <rPh sb="2" eb="4">
      <t>ｶﾞｸﾌ</t>
    </rPh>
    <rPh sb="5" eb="8">
      <t>ｼｭｯﾊﾟﾝｼｬ</t>
    </rPh>
    <rPh sb="8" eb="9">
      <t>ﾒｲ</t>
    </rPh>
    <phoneticPr fontId="1" type="noConversion"/>
  </si>
  <si>
    <r>
      <t>この参加申込書の送り先は，県西地区事務局です。</t>
    </r>
    <r>
      <rPr>
        <b/>
        <u/>
        <sz val="11"/>
        <color rgb="FFFF0000"/>
        <rFont val="ＭＳ Ｐゴシック"/>
        <family val="3"/>
        <charset val="128"/>
      </rPr>
      <t/>
    </r>
    <rPh sb="14" eb="15">
      <t>ニシ</t>
    </rPh>
    <phoneticPr fontId="28"/>
  </si>
  <si>
    <t>（メールアドレス　ibasuikensei@gmail.com）</t>
    <phoneticPr fontId="28"/>
  </si>
  <si>
    <r>
      <rPr>
        <u/>
        <sz val="11"/>
        <rFont val="ＭＳ Ｐゴシック"/>
        <family val="3"/>
        <charset val="128"/>
      </rPr>
      <t>電話・FAXによる申し込みは受け付けません</t>
    </r>
    <r>
      <rPr>
        <sz val="11"/>
        <rFont val="ＭＳ Ｐゴシック"/>
        <family val="3"/>
        <charset val="128"/>
      </rPr>
      <t>。事務局への</t>
    </r>
    <r>
      <rPr>
        <u/>
        <sz val="11"/>
        <rFont val="ＭＳ Ｐゴシック"/>
        <family val="3"/>
        <charset val="128"/>
      </rPr>
      <t>直接持込みもお断り</t>
    </r>
    <r>
      <rPr>
        <sz val="11"/>
        <rFont val="ＭＳ Ｐゴシック"/>
        <family val="3"/>
        <charset val="128"/>
      </rPr>
      <t>いたします。</t>
    </r>
    <phoneticPr fontId="28"/>
  </si>
  <si>
    <t>←</t>
    <phoneticPr fontId="28"/>
  </si>
  <si>
    <t>※　参加申込書に記入された内容は，大会運営、実施要項作成、プログラム、ＤＶＤ，ＶＴＲ，</t>
    <rPh sb="2" eb="4">
      <t>サンカ</t>
    </rPh>
    <rPh sb="4" eb="7">
      <t>モウシコミショ</t>
    </rPh>
    <rPh sb="8" eb="10">
      <t>キニュウ</t>
    </rPh>
    <rPh sb="13" eb="15">
      <t>ナイヨウ</t>
    </rPh>
    <rPh sb="17" eb="19">
      <t>タイカイ</t>
    </rPh>
    <rPh sb="19" eb="21">
      <t>ウンエイ</t>
    </rPh>
    <rPh sb="22" eb="24">
      <t>ジッシ</t>
    </rPh>
    <rPh sb="24" eb="26">
      <t>ヨウコウ</t>
    </rPh>
    <rPh sb="26" eb="28">
      <t>サクセイ</t>
    </rPh>
    <phoneticPr fontId="28"/>
  </si>
  <si>
    <t>　　ＣＤのタイトル以外での目的では使用いたしません。</t>
    <rPh sb="13" eb="15">
      <t>モクテキ</t>
    </rPh>
    <rPh sb="17" eb="19">
      <t>シヨウ</t>
    </rPh>
    <phoneticPr fontId="28"/>
  </si>
  <si>
    <t>※ 必ず最後までお読みください。</t>
    <rPh sb="2" eb="3">
      <t>カナラ</t>
    </rPh>
    <rPh sb="4" eb="6">
      <t>サイゴ</t>
    </rPh>
    <rPh sb="9" eb="10">
      <t>ヨ</t>
    </rPh>
    <phoneticPr fontId="28"/>
  </si>
  <si>
    <t>正式名称をお書きください。（例　○○町立△△中学校，　県立◇◇高等学校）</t>
    <rPh sb="27" eb="29">
      <t>けんりつ</t>
    </rPh>
    <phoneticPr fontId="1" type="noConversion"/>
  </si>
  <si>
    <t>県大会出場の意志</t>
    <rPh sb="0" eb="1">
      <t>けん</t>
    </rPh>
    <rPh sb="1" eb="3">
      <t>たいかい</t>
    </rPh>
    <rPh sb="3" eb="5">
      <t>ｼｭﾂｼﾞｮｳ</t>
    </rPh>
    <phoneticPr fontId="1" type="noConversion"/>
  </si>
  <si>
    <t>県大会出場意志</t>
    <rPh sb="0" eb="1">
      <t>けん</t>
    </rPh>
    <rPh sb="1" eb="3">
      <t>ﾀｲｶｲ</t>
    </rPh>
    <phoneticPr fontId="1" type="noConversion"/>
  </si>
  <si>
    <t>早めの申し込みをお願いいたします。</t>
    <phoneticPr fontId="28"/>
  </si>
  <si>
    <t>県大会
意志</t>
    <rPh sb="0" eb="1">
      <t>けん</t>
    </rPh>
    <rPh sb="1" eb="3">
      <t>たいかい</t>
    </rPh>
    <rPh sb="4" eb="6">
      <t>ｲｼ</t>
    </rPh>
    <phoneticPr fontId="1" type="noConversion"/>
  </si>
  <si>
    <t>Ａ</t>
    <phoneticPr fontId="1" type="noConversion"/>
  </si>
  <si>
    <t>団体名</t>
    <phoneticPr fontId="1" type="noConversion"/>
  </si>
  <si>
    <t>県立安紺高等学校</t>
    <rPh sb="0" eb="2">
      <t>ケンリツ</t>
    </rPh>
    <rPh sb="2" eb="3">
      <t>アン</t>
    </rPh>
    <rPh sb="3" eb="4">
      <t>コン</t>
    </rPh>
    <rPh sb="4" eb="6">
      <t>コウトウ</t>
    </rPh>
    <rPh sb="6" eb="8">
      <t>ガッコウ</t>
    </rPh>
    <phoneticPr fontId="28"/>
  </si>
  <si>
    <t>けんりつあんこんこうとうがっこう</t>
    <phoneticPr fontId="28"/>
  </si>
  <si>
    <t>地区</t>
    <rPh sb="0" eb="2">
      <t>ちく</t>
    </rPh>
    <phoneticPr fontId="1" type="noConversion"/>
  </si>
  <si>
    <t>地区</t>
    <rPh sb="0" eb="2">
      <t>ﾁｸ</t>
    </rPh>
    <phoneticPr fontId="1" type="noConversion"/>
  </si>
  <si>
    <t>県立安紺高等学校長</t>
    <rPh sb="0" eb="2">
      <t>ケンリツ</t>
    </rPh>
    <rPh sb="2" eb="3">
      <t>ヤス</t>
    </rPh>
    <rPh sb="3" eb="4">
      <t>コン</t>
    </rPh>
    <rPh sb="4" eb="6">
      <t>コウトウ</t>
    </rPh>
    <rPh sb="6" eb="8">
      <t>ガッコウ</t>
    </rPh>
    <rPh sb="8" eb="9">
      <t>チョウ</t>
    </rPh>
    <phoneticPr fontId="28"/>
  </si>
  <si>
    <t>茨城　太郎</t>
    <rPh sb="0" eb="2">
      <t>イバラキ</t>
    </rPh>
    <rPh sb="3" eb="5">
      <t>タロウ</t>
    </rPh>
    <phoneticPr fontId="28"/>
  </si>
  <si>
    <t>承諾書
有無</t>
    <rPh sb="0" eb="3">
      <t>しょうだくしょ</t>
    </rPh>
    <rPh sb="4" eb="6">
      <t>うむ</t>
    </rPh>
    <phoneticPr fontId="1" type="noConversion"/>
  </si>
  <si>
    <t>演奏者・パート
承諾書有無</t>
    <rPh sb="8" eb="11">
      <t>しょうだくしょ</t>
    </rPh>
    <rPh sb="11" eb="13">
      <t>うむ</t>
    </rPh>
    <phoneticPr fontId="1" type="noConversion"/>
  </si>
  <si>
    <t>　　　なお，参加申込書を提出した時点で，実施規定18条を承諾したものとみなします。</t>
    <rPh sb="20" eb="22">
      <t>じっし</t>
    </rPh>
    <rPh sb="22" eb="24">
      <t>きてい</t>
    </rPh>
    <phoneticPr fontId="1" type="noConversion"/>
  </si>
  <si>
    <t>　　　遵守事項の目的以外には一切使用いたしません。</t>
    <phoneticPr fontId="1" type="noConversion"/>
  </si>
  <si>
    <r>
      <t>※　申し込みに際して、</t>
    </r>
    <r>
      <rPr>
        <b/>
        <sz val="11"/>
        <color rgb="FFFF0000"/>
        <rFont val="ＭＳ Ｐゴシック"/>
        <family val="3"/>
        <charset val="128"/>
      </rPr>
      <t>『「個人情報の取り扱い」「演奏に関する諸権利」に関する承諾書』</t>
    </r>
    <r>
      <rPr>
        <b/>
        <sz val="11"/>
        <rFont val="ＭＳ Ｐゴシック"/>
        <family val="3"/>
        <charset val="128"/>
      </rPr>
      <t>を，各団体顧問が取りまとめて保管をしておいてください。</t>
    </r>
    <phoneticPr fontId="1" type="noConversion"/>
  </si>
  <si>
    <t>＜　「個人情報の取り扱い」「演奏に関する諸権利」に関するお願い　＞</t>
    <phoneticPr fontId="1" type="noConversion"/>
  </si>
  <si>
    <r>
      <t>このシートを入力後，ファイルを</t>
    </r>
    <r>
      <rPr>
        <b/>
        <sz val="14"/>
        <color indexed="10"/>
        <rFont val="ＭＳ Ｐゴシック"/>
        <family val="3"/>
        <charset val="128"/>
      </rPr>
      <t>ibasuikensei@gmail.com</t>
    </r>
    <r>
      <rPr>
        <b/>
        <sz val="14"/>
        <color indexed="8"/>
        <rFont val="ＭＳ Ｐゴシック"/>
        <family val="3"/>
        <charset val="128"/>
      </rPr>
      <t>へ送信してください。また，印刷シートをプリントアウトし職印を押印した申込書を</t>
    </r>
    <r>
      <rPr>
        <b/>
        <sz val="14"/>
        <color rgb="FFFF0000"/>
        <rFont val="ＭＳ Ｐゴシック"/>
        <family val="3"/>
        <charset val="128"/>
      </rPr>
      <t>県西吹連事務局</t>
    </r>
    <r>
      <rPr>
        <b/>
        <sz val="14"/>
        <color indexed="8"/>
        <rFont val="ＭＳ Ｐゴシック"/>
        <family val="3"/>
        <charset val="128"/>
      </rPr>
      <t>へ書留または特定記録郵送してください。Eメールの送信だけでは，申込完了ではありませんので，ご注意ください。</t>
    </r>
    <rPh sb="6" eb="8">
      <t>ﾆｭｳﾘｮｸ</t>
    </rPh>
    <rPh sb="8" eb="9">
      <t>ｺﾞ</t>
    </rPh>
    <rPh sb="38" eb="40">
      <t>ｿｳｼﾝ</t>
    </rPh>
    <rPh sb="50" eb="52">
      <t>ｲﾝｻﾂ</t>
    </rPh>
    <rPh sb="64" eb="66">
      <t>ｼｮｸｲﾝ</t>
    </rPh>
    <rPh sb="67" eb="69">
      <t>ｵｳｲﾝ</t>
    </rPh>
    <rPh sb="71" eb="73">
      <t>ﾓｳｼｺﾐ</t>
    </rPh>
    <rPh sb="73" eb="74">
      <t>ｼｮ</t>
    </rPh>
    <rPh sb="75" eb="76">
      <t>ｹﾝ</t>
    </rPh>
    <rPh sb="76" eb="77">
      <t>にし</t>
    </rPh>
    <rPh sb="77" eb="78">
      <t>ｽｲ</t>
    </rPh>
    <rPh sb="78" eb="79">
      <t>ﾚﾝ</t>
    </rPh>
    <rPh sb="83" eb="85">
      <t>ｶｷﾄﾒ</t>
    </rPh>
    <rPh sb="88" eb="90">
      <t>とくてい</t>
    </rPh>
    <rPh sb="90" eb="92">
      <t>きろく</t>
    </rPh>
    <rPh sb="92" eb="94">
      <t>ゆうそう</t>
    </rPh>
    <rPh sb="106" eb="108">
      <t>ｿｳｼﾝ</t>
    </rPh>
    <rPh sb="113" eb="115">
      <t>ﾓｳｼｺﾐ</t>
    </rPh>
    <rPh sb="115" eb="117">
      <t>ｶﾝﾘｮｳ</t>
    </rPh>
    <rPh sb="128" eb="130">
      <t>ﾁｭｳｲ</t>
    </rPh>
    <phoneticPr fontId="1" type="noConversion"/>
  </si>
  <si>
    <t>地区</t>
    <rPh sb="0" eb="2">
      <t>チク</t>
    </rPh>
    <phoneticPr fontId="28"/>
  </si>
  <si>
    <r>
      <t>「氏名掲載」欄の入力を忘れずにお願いします。</t>
    </r>
    <r>
      <rPr>
        <b/>
        <sz val="11"/>
        <rFont val="ＭＳ Ｐゴシック"/>
        <family val="3"/>
        <charset val="128"/>
      </rPr>
      <t>未入力の場合は「○」と判断させていただきます</t>
    </r>
    <r>
      <rPr>
        <sz val="11"/>
        <rFont val="ＭＳ Ｐゴシック"/>
        <family val="3"/>
        <charset val="128"/>
      </rPr>
      <t>ので</t>
    </r>
    <rPh sb="1" eb="3">
      <t>シメイ</t>
    </rPh>
    <rPh sb="3" eb="5">
      <t>ケイサイ</t>
    </rPh>
    <rPh sb="6" eb="7">
      <t>ラン</t>
    </rPh>
    <rPh sb="8" eb="10">
      <t>ニュウリョク</t>
    </rPh>
    <rPh sb="11" eb="12">
      <t>ワス</t>
    </rPh>
    <rPh sb="16" eb="17">
      <t>ネガ</t>
    </rPh>
    <rPh sb="22" eb="25">
      <t>ミニュウリョク</t>
    </rPh>
    <rPh sb="26" eb="28">
      <t>バアイ</t>
    </rPh>
    <rPh sb="33" eb="35">
      <t>ハンダン</t>
    </rPh>
    <phoneticPr fontId="28"/>
  </si>
  <si>
    <r>
      <t>記入シートの「持替」欄に入力してください。</t>
    </r>
    <r>
      <rPr>
        <b/>
        <sz val="11"/>
        <rFont val="ＭＳ Ｐゴシック"/>
        <family val="3"/>
        <charset val="128"/>
      </rPr>
      <t>ない場合も「なし」と入力してください。</t>
    </r>
    <rPh sb="0" eb="2">
      <t>キニュウ</t>
    </rPh>
    <rPh sb="7" eb="8">
      <t>モ</t>
    </rPh>
    <rPh sb="8" eb="9">
      <t>カ</t>
    </rPh>
    <rPh sb="10" eb="11">
      <t>ラン</t>
    </rPh>
    <rPh sb="12" eb="14">
      <t>ニュウリョク</t>
    </rPh>
    <rPh sb="23" eb="25">
      <t>バアイ</t>
    </rPh>
    <rPh sb="31" eb="33">
      <t>ニュウリョク</t>
    </rPh>
    <phoneticPr fontId="28"/>
  </si>
  <si>
    <t>ＯＫ</t>
    <phoneticPr fontId="1" type="noConversion"/>
  </si>
  <si>
    <t>一般社団法人茨城県吹奏楽連盟理事長　　川名　孝夫　殿</t>
    <rPh sb="0" eb="2">
      <t>イッパン</t>
    </rPh>
    <rPh sb="2" eb="6">
      <t>シャダンホウジン</t>
    </rPh>
    <rPh sb="19" eb="21">
      <t>カワナ</t>
    </rPh>
    <rPh sb="22" eb="24">
      <t>タカオ</t>
    </rPh>
    <phoneticPr fontId="28"/>
  </si>
  <si>
    <t>一般社団法人茨城県吹奏楽連盟理事長　　川名　孝夫　殿</t>
    <rPh sb="0" eb="6">
      <t>イッパンシャダンホウジン</t>
    </rPh>
    <rPh sb="19" eb="21">
      <t>カワナ</t>
    </rPh>
    <rPh sb="22" eb="24">
      <t>タカオ</t>
    </rPh>
    <phoneticPr fontId="28"/>
  </si>
  <si>
    <t>長</t>
    <rPh sb="0" eb="1">
      <t>チョウ</t>
    </rPh>
    <phoneticPr fontId="28"/>
  </si>
  <si>
    <t>合　　　計</t>
    <phoneticPr fontId="28"/>
  </si>
  <si>
    <t>団体名</t>
    <phoneticPr fontId="28"/>
  </si>
  <si>
    <t>◎</t>
  </si>
  <si>
    <t>◎</t>
    <phoneticPr fontId="1" type="noConversion"/>
  </si>
  <si>
    <t>◎</t>
    <phoneticPr fontId="28"/>
  </si>
  <si>
    <t>タンバリン・トライアングル</t>
    <phoneticPr fontId="28"/>
  </si>
  <si>
    <t>※Ａ・Ｂ・Ｃのグループは団体内での演奏順に申し込みしてください。</t>
    <rPh sb="12" eb="15">
      <t>ダンタイナイ</t>
    </rPh>
    <rPh sb="17" eb="20">
      <t>エンソウジュン</t>
    </rPh>
    <rPh sb="21" eb="22">
      <t>モウ</t>
    </rPh>
    <rPh sb="23" eb="24">
      <t>コ</t>
    </rPh>
    <phoneticPr fontId="28"/>
  </si>
  <si>
    <t>「◎」は打楽器搬入口を使用する場合、「○」は管楽器などと一緒に手持ちで運搬する場合です。</t>
    <rPh sb="4" eb="7">
      <t>ダガッキ</t>
    </rPh>
    <rPh sb="7" eb="10">
      <t>ハンニュウグチ</t>
    </rPh>
    <rPh sb="11" eb="13">
      <t>シヨウ</t>
    </rPh>
    <rPh sb="15" eb="17">
      <t>バアイ</t>
    </rPh>
    <rPh sb="22" eb="25">
      <t>カンガッキ</t>
    </rPh>
    <rPh sb="28" eb="30">
      <t>イッショ</t>
    </rPh>
    <rPh sb="31" eb="33">
      <t>テモ</t>
    </rPh>
    <rPh sb="35" eb="37">
      <t>ウンパン</t>
    </rPh>
    <rPh sb="39" eb="41">
      <t>バアイ</t>
    </rPh>
    <phoneticPr fontId="28"/>
  </si>
  <si>
    <t>使用する打楽器すべてを入力してください。シートからはみ出してしまってもデータで確認できますので，気にせず印刷してください。</t>
    <rPh sb="27" eb="28">
      <t>ダ</t>
    </rPh>
    <rPh sb="39" eb="41">
      <t>カクニン</t>
    </rPh>
    <rPh sb="48" eb="49">
      <t>キ</t>
    </rPh>
    <rPh sb="52" eb="54">
      <t>インサツ</t>
    </rPh>
    <phoneticPr fontId="28"/>
  </si>
  <si>
    <t>打楽器アンサンブル及び，打楽器を一つでも使用する場合は，オレンジの欄に「◎」または「○」を選んでください。</t>
    <rPh sb="33" eb="34">
      <t>ラン</t>
    </rPh>
    <rPh sb="45" eb="46">
      <t>エラ</t>
    </rPh>
    <phoneticPr fontId="28"/>
  </si>
  <si>
    <r>
      <t>このファイルに必要事項を記入し，</t>
    </r>
    <r>
      <rPr>
        <b/>
        <u/>
        <sz val="11"/>
        <rFont val="ＭＳ Ｐゴシック"/>
        <family val="3"/>
        <charset val="128"/>
      </rPr>
      <t>団体名がわかるようにファイル名を変更</t>
    </r>
    <r>
      <rPr>
        <u/>
        <sz val="11"/>
        <rFont val="ＭＳ Ｐゴシック"/>
        <family val="3"/>
        <charset val="128"/>
      </rPr>
      <t>して</t>
    </r>
    <r>
      <rPr>
        <sz val="11"/>
        <rFont val="ＭＳ Ｐゴシック"/>
        <family val="3"/>
        <charset val="128"/>
      </rPr>
      <t>，メールに添付し送信してください。</t>
    </r>
    <phoneticPr fontId="28"/>
  </si>
  <si>
    <r>
      <t>申し込み前に、</t>
    </r>
    <r>
      <rPr>
        <b/>
        <sz val="11"/>
        <color rgb="FFFF0000"/>
        <rFont val="ＭＳ Ｐゴシック"/>
        <family val="3"/>
        <charset val="128"/>
      </rPr>
      <t>「アンサンブルコンテスト参加団体事前説明会」</t>
    </r>
    <r>
      <rPr>
        <b/>
        <sz val="11"/>
        <rFont val="ＭＳ Ｐゴシック"/>
        <family val="3"/>
        <charset val="128"/>
      </rPr>
      <t>を行います。</t>
    </r>
    <rPh sb="0" eb="1">
      <t>モウ</t>
    </rPh>
    <rPh sb="2" eb="3">
      <t>コ</t>
    </rPh>
    <rPh sb="4" eb="5">
      <t>マエ</t>
    </rPh>
    <rPh sb="19" eb="21">
      <t>サンカ</t>
    </rPh>
    <rPh sb="21" eb="23">
      <t>ダンタイ</t>
    </rPh>
    <rPh sb="23" eb="25">
      <t>ジゼン</t>
    </rPh>
    <rPh sb="25" eb="28">
      <t>セツメイカイ</t>
    </rPh>
    <rPh sb="30" eb="31">
      <t>オコナ</t>
    </rPh>
    <phoneticPr fontId="28"/>
  </si>
  <si>
    <r>
      <t>参加予定の団体代表者は</t>
    </r>
    <r>
      <rPr>
        <b/>
        <sz val="11"/>
        <color rgb="FFFF0000"/>
        <rFont val="ＭＳ Ｐゴシック"/>
        <family val="3"/>
        <charset val="128"/>
      </rPr>
      <t>必ず出席</t>
    </r>
    <r>
      <rPr>
        <b/>
        <sz val="11"/>
        <rFont val="ＭＳ Ｐゴシック"/>
        <family val="3"/>
        <charset val="128"/>
      </rPr>
      <t>をしてください。</t>
    </r>
    <rPh sb="0" eb="2">
      <t>サンカ</t>
    </rPh>
    <rPh sb="2" eb="4">
      <t>ヨテイ</t>
    </rPh>
    <rPh sb="5" eb="7">
      <t>ダンタイ</t>
    </rPh>
    <rPh sb="7" eb="10">
      <t>ダイヒョウシャ</t>
    </rPh>
    <rPh sb="11" eb="12">
      <t>カナラ</t>
    </rPh>
    <rPh sb="13" eb="15">
      <t>シュッセキ</t>
    </rPh>
    <phoneticPr fontId="28"/>
  </si>
  <si>
    <t>令和４年度茨城県アンサンブルコンテスト県西地区大会参加申込書について</t>
    <rPh sb="0" eb="2">
      <t>レイワ</t>
    </rPh>
    <rPh sb="3" eb="5">
      <t>ネンド</t>
    </rPh>
    <rPh sb="4" eb="5">
      <t>ド</t>
    </rPh>
    <rPh sb="5" eb="8">
      <t>イバラキケン</t>
    </rPh>
    <rPh sb="19" eb="21">
      <t>ケンセイ</t>
    </rPh>
    <rPh sb="21" eb="23">
      <t>チク</t>
    </rPh>
    <rPh sb="23" eb="25">
      <t>タイカイ</t>
    </rPh>
    <rPh sb="25" eb="27">
      <t>サンカ</t>
    </rPh>
    <rPh sb="27" eb="30">
      <t>モウシコミショ</t>
    </rPh>
    <phoneticPr fontId="28"/>
  </si>
  <si>
    <t>第５７回茨城県アンサンブルコンテスト参加要項７ページ，５．（３）をご参照ください。</t>
    <rPh sb="0" eb="1">
      <t>ダイ</t>
    </rPh>
    <rPh sb="3" eb="4">
      <t>カイ</t>
    </rPh>
    <rPh sb="4" eb="7">
      <t>イバラキケン</t>
    </rPh>
    <rPh sb="18" eb="20">
      <t>サンカ</t>
    </rPh>
    <rPh sb="20" eb="22">
      <t>ヨウコウ</t>
    </rPh>
    <rPh sb="34" eb="36">
      <t>サンショウ</t>
    </rPh>
    <phoneticPr fontId="28"/>
  </si>
  <si>
    <t>第５７回茨城県アンサンブルコンテスト参加要項４ページ，１６条をご参照ください。</t>
    <phoneticPr fontId="28"/>
  </si>
  <si>
    <t>（県西地区事務局　県立古河第三高等学校　〒306-0054　古河市中田新田12-1　稲毛田一輝あて）</t>
    <rPh sb="2" eb="3">
      <t>ニシ</t>
    </rPh>
    <rPh sb="9" eb="11">
      <t>ケンリツ</t>
    </rPh>
    <rPh sb="11" eb="13">
      <t>コガ</t>
    </rPh>
    <rPh sb="13" eb="15">
      <t>ダイサン</t>
    </rPh>
    <rPh sb="15" eb="17">
      <t>コウトウ</t>
    </rPh>
    <rPh sb="17" eb="19">
      <t>ガッコウ</t>
    </rPh>
    <rPh sb="30" eb="33">
      <t>コガシ</t>
    </rPh>
    <rPh sb="33" eb="37">
      <t>ナカダシンデン</t>
    </rPh>
    <rPh sb="42" eb="45">
      <t>イナゲタ</t>
    </rPh>
    <rPh sb="45" eb="47">
      <t>カズキ</t>
    </rPh>
    <phoneticPr fontId="28"/>
  </si>
  <si>
    <r>
      <t>アンサンブルコンテスト申込締切は、</t>
    </r>
    <r>
      <rPr>
        <b/>
        <sz val="11"/>
        <color rgb="FFFF0000"/>
        <rFont val="ＭＳ Ｐゴシック"/>
        <family val="3"/>
        <charset val="128"/>
      </rPr>
      <t>１０月７日（金）１６時必着</t>
    </r>
    <r>
      <rPr>
        <b/>
        <sz val="11"/>
        <rFont val="ＭＳ Ｐゴシック"/>
        <family val="3"/>
        <charset val="128"/>
      </rPr>
      <t>です。(原本とメールの両方)</t>
    </r>
    <rPh sb="19" eb="20">
      <t>ガツ</t>
    </rPh>
    <rPh sb="21" eb="22">
      <t>ヒ</t>
    </rPh>
    <rPh sb="23" eb="24">
      <t>キン</t>
    </rPh>
    <rPh sb="27" eb="28">
      <t>ジ</t>
    </rPh>
    <phoneticPr fontId="28"/>
  </si>
  <si>
    <r>
      <rPr>
        <b/>
        <sz val="11"/>
        <color rgb="FFFF0000"/>
        <rFont val="ＭＳ Ｐゴシック"/>
        <family val="3"/>
        <charset val="128"/>
      </rPr>
      <t>９月２９日（木）１５時～ オンライン（Googlemeet）にて</t>
    </r>
    <r>
      <rPr>
        <b/>
        <sz val="11"/>
        <rFont val="ＭＳ Ｐゴシック"/>
        <family val="3"/>
        <charset val="128"/>
      </rPr>
      <t>行います。</t>
    </r>
    <rPh sb="1" eb="2">
      <t>ガツ</t>
    </rPh>
    <rPh sb="4" eb="5">
      <t>ヒ</t>
    </rPh>
    <rPh sb="6" eb="7">
      <t>モク</t>
    </rPh>
    <rPh sb="10" eb="11">
      <t>ジ</t>
    </rPh>
    <rPh sb="32" eb="33">
      <t>オコナ</t>
    </rPh>
    <phoneticPr fontId="28"/>
  </si>
  <si>
    <t>令和４年度　第57回茨城県アンサンブルコンテスト県西地区大会</t>
    <rPh sb="0" eb="2">
      <t>ﾚｲﾜ</t>
    </rPh>
    <rPh sb="25" eb="26">
      <t>にし</t>
    </rPh>
    <rPh sb="26" eb="28">
      <t>ちく</t>
    </rPh>
    <phoneticPr fontId="1" type="noConversion"/>
  </si>
  <si>
    <t>令和４年度　第57回茨城県アンサンブルコンテスト県西地区大会</t>
    <rPh sb="0" eb="2">
      <t>ﾚｲﾜ</t>
    </rPh>
    <rPh sb="24" eb="26">
      <t>けんせい</t>
    </rPh>
    <rPh sb="26" eb="28">
      <t>ﾁｸ</t>
    </rPh>
    <phoneticPr fontId="1" type="noConversion"/>
  </si>
  <si>
    <t>306－0054</t>
    <phoneticPr fontId="28"/>
  </si>
  <si>
    <t>古河市中田新田12-1</t>
    <rPh sb="0" eb="3">
      <t>コガシ</t>
    </rPh>
    <rPh sb="3" eb="7">
      <t>ナカダシンデン</t>
    </rPh>
    <phoneticPr fontId="28"/>
  </si>
  <si>
    <t>0280－48－2755／0280－48－5424</t>
    <phoneticPr fontId="28"/>
  </si>
  <si>
    <t>令和　4　年</t>
    <rPh sb="0" eb="2">
      <t>ﾚｲﾜ</t>
    </rPh>
    <phoneticPr fontId="1" type="noConversion"/>
  </si>
  <si>
    <t>令和４年度　第５７回茨城県アンサンブルコンテスト県西地区大会
参加負担金、プログラム申込金</t>
    <rPh sb="0" eb="2">
      <t>レイワ</t>
    </rPh>
    <rPh sb="3" eb="5">
      <t>ネンド</t>
    </rPh>
    <rPh sb="4" eb="5">
      <t>ド</t>
    </rPh>
    <rPh sb="5" eb="7">
      <t>ヘイネンド</t>
    </rPh>
    <rPh sb="6" eb="7">
      <t>ダイ</t>
    </rPh>
    <rPh sb="9" eb="10">
      <t>カイ</t>
    </rPh>
    <rPh sb="10" eb="13">
      <t>イバラキケン</t>
    </rPh>
    <rPh sb="24" eb="26">
      <t>ケンセイ</t>
    </rPh>
    <rPh sb="26" eb="28">
      <t>チク</t>
    </rPh>
    <rPh sb="28" eb="30">
      <t>タイカイ</t>
    </rPh>
    <rPh sb="31" eb="33">
      <t>サンカ</t>
    </rPh>
    <rPh sb="33" eb="36">
      <t>フタンキン</t>
    </rPh>
    <rPh sb="42" eb="44">
      <t>モウシコミ</t>
    </rPh>
    <rPh sb="44" eb="45">
      <t>キン</t>
    </rPh>
    <phoneticPr fontId="28"/>
  </si>
  <si>
    <t>令和４年</t>
    <rPh sb="0" eb="2">
      <t>れいわ</t>
    </rPh>
    <rPh sb="3" eb="4">
      <t>ねん</t>
    </rPh>
    <phoneticPr fontId="1" type="noConversion"/>
  </si>
  <si>
    <t>令和４年度　第５７回茨城県アンサンブルコンテスト県西地区大会
参加負担金、プログラム申込金</t>
    <rPh sb="0" eb="2">
      <t>レイワ</t>
    </rPh>
    <rPh sb="3" eb="5">
      <t>ネンド</t>
    </rPh>
    <rPh sb="4" eb="5">
      <t>ド</t>
    </rPh>
    <rPh sb="5" eb="7">
      <t>ヘイネンド</t>
    </rPh>
    <rPh sb="6" eb="7">
      <t>ダイ</t>
    </rPh>
    <rPh sb="9" eb="10">
      <t>カイ</t>
    </rPh>
    <rPh sb="10" eb="13">
      <t>イバラキケン</t>
    </rPh>
    <rPh sb="24" eb="26">
      <t>ケンセイ</t>
    </rPh>
    <rPh sb="26" eb="28">
      <t>チク</t>
    </rPh>
    <rPh sb="28" eb="30">
      <t>タイカイ</t>
    </rPh>
    <rPh sb="31" eb="33">
      <t>サンカ</t>
    </rPh>
    <rPh sb="33" eb="36">
      <t>フタンキン</t>
    </rPh>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</si>
</sst>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quot;人&quot;"/>
    <numFmt numFmtId="177" formatCode="h:mm;@"/>
    <numFmt numFmtId="178" formatCode="#&quot;（Ａ）&quot;"/>
    <numFmt numFmtId="179" formatCode="#&quot; 重奏&quot;"/>
    <numFmt numFmtId="180" formatCode="h&quot;分&quot;mm&quot;秒&quot;"/>
    <numFmt numFmtId="181" formatCode="#,##0_ "/>
    <numFmt numFmtId="182" formatCode="&quot;〒&quot;###&quot;-&quot;####"/>
    <numFmt numFmtId="183" formatCode="#&quot;月&quot;"/>
    <numFmt numFmtId="184" formatCode="#&quot;日&quot;"/>
  </numFmts>
  <fonts count="67" x14ac:knownFonts="1">
    <font>
      <sz val="11"/>
      <name val="ＭＳ Ｐゴシック"/>
      <family val="3"/>
      <charset val="128"/>
    </font>
    <font>
      <sz val="9"/>
      <name val="ＭＳ Ｐゴシック"/>
      <family val="3"/>
      <charset val="128"/>
    </font>
    <font>
      <sz val="11"/>
      <name val="ＭＳ Ｐゴシック"/>
      <family val="3"/>
      <charset val="128"/>
    </font>
    <font>
      <b/>
      <sz val="18"/>
      <color indexed="39"/>
      <name val="ＭＳ Ｐゴシック"/>
      <family val="3"/>
      <charset val="128"/>
    </font>
    <font>
      <b/>
      <sz val="11"/>
      <color indexed="10"/>
      <name val="ＭＳ Ｐゴシック"/>
      <family val="3"/>
      <charset val="128"/>
    </font>
    <font>
      <b/>
      <sz val="18"/>
      <color indexed="10"/>
      <name val="ＭＳ Ｐゴシック"/>
      <family val="3"/>
      <charset val="128"/>
    </font>
    <font>
      <b/>
      <sz val="11"/>
      <name val="ＭＳ Ｐゴシック"/>
      <family val="3"/>
      <charset val="128"/>
    </font>
    <font>
      <sz val="10.5"/>
      <name val="ＭＳ Ｐゴシック"/>
      <family val="3"/>
      <charset val="128"/>
    </font>
    <font>
      <sz val="10"/>
      <name val="ＭＳ Ｐゴシック"/>
      <family val="3"/>
      <charset val="128"/>
    </font>
    <font>
      <sz val="10"/>
      <name val="ＭＳ 明朝"/>
      <family val="1"/>
      <charset val="134"/>
    </font>
    <font>
      <sz val="16"/>
      <name val="ＭＳ Ｐ明朝"/>
      <family val="1"/>
      <charset val="134"/>
    </font>
    <font>
      <sz val="11"/>
      <name val="ＭＳ 明朝"/>
      <family val="1"/>
      <charset val="134"/>
    </font>
    <font>
      <sz val="10"/>
      <name val="ＭＳ Ｐ明朝"/>
      <family val="1"/>
      <charset val="134"/>
    </font>
    <font>
      <sz val="8"/>
      <name val="ＭＳ Ｐ明朝"/>
      <family val="1"/>
      <charset val="134"/>
    </font>
    <font>
      <sz val="9"/>
      <name val="ＭＳ 明朝"/>
      <family val="1"/>
      <charset val="134"/>
    </font>
    <font>
      <sz val="11"/>
      <name val="ＭＳ Ｐ明朝"/>
      <family val="1"/>
      <charset val="134"/>
    </font>
    <font>
      <sz val="12"/>
      <name val="ＭＳ Ｐ明朝"/>
      <family val="1"/>
      <charset val="134"/>
    </font>
    <font>
      <sz val="8"/>
      <name val="ＭＳ 明朝"/>
      <family val="1"/>
      <charset val="134"/>
    </font>
    <font>
      <sz val="9"/>
      <name val="ＭＳ Ｐ明朝"/>
      <family val="1"/>
      <charset val="134"/>
    </font>
    <font>
      <sz val="10"/>
      <name val="ＭＳ ゴシック"/>
      <family val="3"/>
      <charset val="134"/>
    </font>
    <font>
      <sz val="11"/>
      <name val="ＭＳ ゴシック"/>
      <family val="3"/>
      <charset val="134"/>
    </font>
    <font>
      <b/>
      <sz val="18"/>
      <name val="ＭＳ Ｐゴシック"/>
      <family val="3"/>
      <charset val="128"/>
    </font>
    <font>
      <b/>
      <sz val="18"/>
      <color indexed="52"/>
      <name val="ＭＳ Ｐゴシック"/>
      <family val="3"/>
      <charset val="128"/>
    </font>
    <font>
      <b/>
      <sz val="8"/>
      <color indexed="10"/>
      <name val="ＭＳ Ｐゴシック"/>
      <family val="3"/>
      <charset val="128"/>
    </font>
    <font>
      <sz val="11"/>
      <name val="HG正楷書体-PRO"/>
      <family val="4"/>
      <charset val="128"/>
    </font>
    <font>
      <sz val="10"/>
      <color indexed="39"/>
      <name val="ＭＳ Ｐゴシック"/>
      <family val="3"/>
      <charset val="128"/>
    </font>
    <font>
      <u/>
      <sz val="10"/>
      <color indexed="39"/>
      <name val="ＭＳ Ｐゴシック"/>
      <family val="3"/>
      <charset val="128"/>
    </font>
    <font>
      <u/>
      <sz val="11"/>
      <color theme="10"/>
      <name val="ＭＳ Ｐゴシック"/>
      <family val="3"/>
      <charset val="128"/>
    </font>
    <font>
      <sz val="6"/>
      <name val="ＭＳ Ｐゴシック"/>
      <family val="3"/>
      <charset val="128"/>
    </font>
    <font>
      <sz val="14"/>
      <name val="ＭＳ Ｐゴシック"/>
      <family val="3"/>
      <charset val="128"/>
    </font>
    <font>
      <b/>
      <u/>
      <sz val="18"/>
      <name val="ＭＳ Ｐゴシック"/>
      <family val="3"/>
      <charset val="128"/>
    </font>
    <font>
      <sz val="12"/>
      <name val="ＭＳ 明朝"/>
      <family val="1"/>
      <charset val="134"/>
    </font>
    <font>
      <b/>
      <sz val="14"/>
      <name val="ＭＳ Ｐゴシック"/>
      <family val="3"/>
      <charset val="128"/>
    </font>
    <font>
      <sz val="11"/>
      <name val="ＭＳ Ｐ明朝"/>
      <family val="1"/>
      <charset val="128"/>
    </font>
    <font>
      <sz val="12"/>
      <name val="ＭＳ 明朝"/>
      <family val="1"/>
      <charset val="128"/>
    </font>
    <font>
      <b/>
      <sz val="16"/>
      <name val="ＭＳ Ｐ明朝"/>
      <family val="1"/>
      <charset val="128"/>
    </font>
    <font>
      <sz val="11"/>
      <name val="ＭＳ 明朝"/>
      <family val="1"/>
      <charset val="128"/>
    </font>
    <font>
      <sz val="10"/>
      <name val="ＭＳ Ｐ明朝"/>
      <family val="1"/>
      <charset val="128"/>
    </font>
    <font>
      <b/>
      <sz val="20"/>
      <name val="ＭＳ Ｐ明朝"/>
      <family val="1"/>
      <charset val="128"/>
    </font>
    <font>
      <sz val="12"/>
      <name val="ＭＳ Ｐ明朝"/>
      <family val="1"/>
      <charset val="128"/>
    </font>
    <font>
      <sz val="10"/>
      <name val="ＭＳ 明朝"/>
      <family val="1"/>
      <charset val="128"/>
    </font>
    <font>
      <sz val="12"/>
      <name val="ＭＳ ゴシック"/>
      <family val="3"/>
      <charset val="134"/>
    </font>
    <font>
      <sz val="12"/>
      <name val="ＭＳ Ｐゴシック"/>
      <family val="3"/>
      <charset val="128"/>
    </font>
    <font>
      <b/>
      <sz val="11"/>
      <color theme="4"/>
      <name val="ＭＳ Ｐゴシック"/>
      <family val="3"/>
      <charset val="128"/>
    </font>
    <font>
      <b/>
      <sz val="11"/>
      <color rgb="FFFF0000"/>
      <name val="ＭＳ Ｐゴシック"/>
      <family val="3"/>
      <charset val="128"/>
    </font>
    <font>
      <i/>
      <sz val="11"/>
      <name val="ＭＳ Ｐゴシック"/>
      <family val="3"/>
      <charset val="128"/>
    </font>
    <font>
      <b/>
      <sz val="11"/>
      <color rgb="FFFFC000"/>
      <name val="ＭＳ Ｐゴシック"/>
      <family val="3"/>
      <charset val="128"/>
    </font>
    <font>
      <sz val="11"/>
      <color theme="0"/>
      <name val="ＭＳ Ｐゴシック"/>
      <family val="3"/>
      <charset val="128"/>
    </font>
    <font>
      <u/>
      <sz val="11"/>
      <color theme="11"/>
      <name val="ＭＳ Ｐゴシック"/>
      <family val="3"/>
      <charset val="128"/>
    </font>
    <font>
      <b/>
      <sz val="9"/>
      <name val="ＭＳ Ｐゴシック"/>
      <family val="3"/>
      <charset val="128"/>
    </font>
    <font>
      <sz val="11"/>
      <color rgb="FFFF0000"/>
      <name val="ＭＳ Ｐゴシック"/>
      <family val="3"/>
      <charset val="128"/>
    </font>
    <font>
      <b/>
      <u/>
      <sz val="11"/>
      <color rgb="FFFF0000"/>
      <name val="ＭＳ Ｐゴシック"/>
      <family val="3"/>
      <charset val="128"/>
    </font>
    <font>
      <u/>
      <sz val="11"/>
      <name val="ＭＳ Ｐゴシック"/>
      <family val="3"/>
      <charset val="128"/>
    </font>
    <font>
      <sz val="10"/>
      <name val="ＭＳ Ｐ明朝"/>
      <family val="1"/>
    </font>
    <font>
      <sz val="12"/>
      <name val="ＭＳ ゴシック"/>
      <family val="3"/>
      <charset val="128"/>
    </font>
    <font>
      <sz val="11"/>
      <name val="ＭＳ ゴシック"/>
      <family val="3"/>
      <charset val="128"/>
    </font>
    <font>
      <b/>
      <sz val="11"/>
      <color rgb="FFFF0000"/>
      <name val="ＭＳ ゴシック"/>
      <family val="3"/>
      <charset val="134"/>
    </font>
    <font>
      <b/>
      <sz val="10"/>
      <color rgb="FFFF0000"/>
      <name val="ＭＳ Ｐゴシック"/>
      <family val="3"/>
      <charset val="128"/>
    </font>
    <font>
      <b/>
      <sz val="10"/>
      <color rgb="FFFF0000"/>
      <name val="ＭＳ 明朝"/>
      <family val="1"/>
      <charset val="134"/>
    </font>
    <font>
      <b/>
      <u/>
      <sz val="10"/>
      <color rgb="FFFF0000"/>
      <name val="ＭＳ Ｐゴシック"/>
      <family val="3"/>
      <charset val="128"/>
    </font>
    <font>
      <b/>
      <sz val="16"/>
      <name val="ＭＳ Ｐゴシック"/>
      <family val="3"/>
      <charset val="128"/>
    </font>
    <font>
      <b/>
      <sz val="11"/>
      <color theme="1"/>
      <name val="ＭＳ Ｐゴシック"/>
      <family val="3"/>
      <charset val="128"/>
    </font>
    <font>
      <b/>
      <sz val="14"/>
      <color theme="1"/>
      <name val="ＭＳ Ｐゴシック"/>
      <family val="3"/>
      <charset val="128"/>
    </font>
    <font>
      <b/>
      <sz val="14"/>
      <color indexed="10"/>
      <name val="ＭＳ Ｐゴシック"/>
      <family val="3"/>
      <charset val="128"/>
    </font>
    <font>
      <b/>
      <sz val="14"/>
      <color indexed="8"/>
      <name val="ＭＳ Ｐゴシック"/>
      <family val="3"/>
      <charset val="128"/>
    </font>
    <font>
      <b/>
      <sz val="14"/>
      <color rgb="FFFF0000"/>
      <name val="ＭＳ Ｐゴシック"/>
      <family val="3"/>
      <charset val="128"/>
    </font>
    <font>
      <b/>
      <u/>
      <sz val="11"/>
      <name val="ＭＳ Ｐゴシック"/>
      <family val="3"/>
      <charset val="128"/>
    </font>
  </fonts>
  <fills count="19">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gray125">
        <fgColor indexed="41"/>
        <bgColor indexed="9"/>
      </patternFill>
    </fill>
    <fill>
      <patternFill patternType="solid">
        <fgColor indexed="43"/>
        <bgColor indexed="64"/>
      </patternFill>
    </fill>
    <fill>
      <patternFill patternType="gray125">
        <fgColor indexed="41"/>
        <bgColor rgb="FFCCFFFF"/>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FF66"/>
        <bgColor indexed="64"/>
      </patternFill>
    </fill>
    <fill>
      <patternFill patternType="solid">
        <fgColor rgb="FFFF0000"/>
        <bgColor indexed="64"/>
      </patternFill>
    </fill>
    <fill>
      <patternFill patternType="solid">
        <fgColor theme="3" tint="0.39997558519241921"/>
        <bgColor indexed="64"/>
      </patternFill>
    </fill>
    <fill>
      <patternFill patternType="solid">
        <fgColor rgb="FFFFFFCC"/>
        <bgColor indexed="64"/>
      </patternFill>
    </fill>
    <fill>
      <patternFill patternType="solid">
        <fgColor rgb="FFFFFF99"/>
        <bgColor indexed="64"/>
      </patternFill>
    </fill>
    <fill>
      <patternFill patternType="solid">
        <fgColor rgb="FFFFFFCC"/>
        <bgColor rgb="FF000000"/>
      </patternFill>
    </fill>
    <fill>
      <patternFill patternType="solid">
        <fgColor rgb="FFFFCCFF"/>
        <bgColor indexed="64"/>
      </patternFill>
    </fill>
    <fill>
      <patternFill patternType="solid">
        <fgColor theme="8" tint="0.59999389629810485"/>
        <bgColor indexed="64"/>
      </patternFill>
    </fill>
    <fill>
      <patternFill patternType="solid">
        <fgColor rgb="FFCCFFFF"/>
        <bgColor indexed="64"/>
      </patternFill>
    </fill>
  </fills>
  <borders count="1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thin">
        <color auto="1"/>
      </right>
      <top/>
      <bottom/>
      <diagonal/>
    </border>
    <border>
      <left/>
      <right style="thin">
        <color auto="1"/>
      </right>
      <top style="thin">
        <color auto="1"/>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thin">
        <color auto="1"/>
      </right>
      <top/>
      <bottom/>
      <diagonal/>
    </border>
    <border>
      <left style="medium">
        <color auto="1"/>
      </left>
      <right/>
      <top/>
      <bottom/>
      <diagonal/>
    </border>
    <border>
      <left/>
      <right style="medium">
        <color auto="1"/>
      </right>
      <top/>
      <bottom/>
      <diagonal/>
    </border>
    <border>
      <left style="hair">
        <color auto="1"/>
      </left>
      <right style="hair">
        <color auto="1"/>
      </right>
      <top style="hair">
        <color auto="1"/>
      </top>
      <bottom style="hair">
        <color auto="1"/>
      </bottom>
      <diagonal/>
    </border>
    <border>
      <left/>
      <right/>
      <top/>
      <bottom style="dotted">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thin">
        <color auto="1"/>
      </bottom>
      <diagonal/>
    </border>
    <border>
      <left/>
      <right/>
      <top style="hair">
        <color auto="1"/>
      </top>
      <bottom style="thin">
        <color auto="1"/>
      </bottom>
      <diagonal/>
    </border>
    <border>
      <left/>
      <right/>
      <top style="thin">
        <color auto="1"/>
      </top>
      <bottom style="thin">
        <color auto="1"/>
      </bottom>
      <diagonal/>
    </border>
    <border>
      <left style="hair">
        <color auto="1"/>
      </left>
      <right/>
      <top/>
      <bottom/>
      <diagonal/>
    </border>
    <border>
      <left/>
      <right style="medium">
        <color auto="1"/>
      </right>
      <top style="thin">
        <color auto="1"/>
      </top>
      <bottom style="thin">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bottom style="medium">
        <color auto="1"/>
      </bottom>
      <diagonal/>
    </border>
    <border>
      <left/>
      <right style="medium">
        <color auto="1"/>
      </right>
      <top/>
      <bottom style="thin">
        <color auto="1"/>
      </bottom>
      <diagonal/>
    </border>
    <border>
      <left/>
      <right style="medium">
        <color auto="1"/>
      </right>
      <top style="thin">
        <color auto="1"/>
      </top>
      <bottom/>
      <diagonal/>
    </border>
    <border>
      <left/>
      <right style="medium">
        <color auto="1"/>
      </right>
      <top style="thin">
        <color auto="1"/>
      </top>
      <bottom style="hair">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diagonal/>
    </border>
    <border>
      <left style="medium">
        <color auto="1"/>
      </left>
      <right/>
      <top style="hair">
        <color auto="1"/>
      </top>
      <bottom/>
      <diagonal/>
    </border>
    <border>
      <left/>
      <right style="medium">
        <color auto="1"/>
      </right>
      <top style="hair">
        <color auto="1"/>
      </top>
      <bottom/>
      <diagonal/>
    </border>
    <border>
      <left style="medium">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top style="thin">
        <color auto="1"/>
      </top>
      <bottom style="hair">
        <color auto="1"/>
      </bottom>
      <diagonal/>
    </border>
    <border>
      <left style="medium">
        <color auto="1"/>
      </left>
      <right/>
      <top style="thin">
        <color auto="1"/>
      </top>
      <bottom style="hair">
        <color auto="1"/>
      </bottom>
      <diagonal/>
    </border>
    <border>
      <left style="thin">
        <color auto="1"/>
      </left>
      <right/>
      <top style="hair">
        <color auto="1"/>
      </top>
      <bottom style="thin">
        <color auto="1"/>
      </bottom>
      <diagonal/>
    </border>
    <border>
      <left/>
      <right style="medium">
        <color auto="1"/>
      </right>
      <top style="hair">
        <color auto="1"/>
      </top>
      <bottom style="thin">
        <color auto="1"/>
      </bottom>
      <diagonal/>
    </border>
    <border>
      <left style="medium">
        <color auto="1"/>
      </left>
      <right/>
      <top style="hair">
        <color auto="1"/>
      </top>
      <bottom style="thin">
        <color auto="1"/>
      </bottom>
      <diagonal/>
    </border>
    <border>
      <left style="thin">
        <color auto="1"/>
      </left>
      <right/>
      <top style="hair">
        <color auto="1"/>
      </top>
      <bottom/>
      <diagonal/>
    </border>
    <border>
      <left style="medium">
        <color auto="1"/>
      </left>
      <right style="thin">
        <color auto="1"/>
      </right>
      <top style="medium">
        <color auto="1"/>
      </top>
      <bottom style="thin">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style="thin">
        <color auto="1"/>
      </right>
      <top/>
      <bottom style="thin">
        <color auto="1"/>
      </bottom>
      <diagonal/>
    </border>
    <border>
      <left/>
      <right style="thin">
        <color auto="1"/>
      </right>
      <top/>
      <bottom style="medium">
        <color auto="1"/>
      </bottom>
      <diagonal/>
    </border>
    <border>
      <left style="thin">
        <color indexed="10"/>
      </left>
      <right/>
      <top/>
      <bottom/>
      <diagonal/>
    </border>
    <border>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style="thin">
        <color auto="1"/>
      </left>
      <right style="medium">
        <color auto="1"/>
      </right>
      <top style="medium">
        <color auto="1"/>
      </top>
      <bottom style="thin">
        <color auto="1"/>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right style="hair">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bottom style="hair">
        <color auto="1"/>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style="hair">
        <color auto="1"/>
      </right>
      <top style="thin">
        <color auto="1"/>
      </top>
      <bottom/>
      <diagonal/>
    </border>
    <border>
      <left/>
      <right style="hair">
        <color auto="1"/>
      </right>
      <top style="hair">
        <color auto="1"/>
      </top>
      <bottom style="thin">
        <color auto="1"/>
      </bottom>
      <diagonal/>
    </border>
    <border>
      <left/>
      <right style="hair">
        <color auto="1"/>
      </right>
      <top style="thin">
        <color auto="1"/>
      </top>
      <bottom style="hair">
        <color auto="1"/>
      </bottom>
      <diagonal/>
    </border>
    <border>
      <left/>
      <right style="hair">
        <color auto="1"/>
      </right>
      <top/>
      <bottom style="thin">
        <color auto="1"/>
      </bottom>
      <diagonal/>
    </border>
    <border>
      <left/>
      <right style="thin">
        <color rgb="FF000000"/>
      </right>
      <top style="thin">
        <color auto="1"/>
      </top>
      <bottom style="thin">
        <color auto="1"/>
      </bottom>
      <diagonal/>
    </border>
    <border>
      <left/>
      <right style="medium">
        <color rgb="FF000000"/>
      </right>
      <top style="thin">
        <color auto="1"/>
      </top>
      <bottom style="thin">
        <color auto="1"/>
      </bottom>
      <diagonal/>
    </border>
    <border>
      <left style="thin">
        <color rgb="FF000000"/>
      </left>
      <right/>
      <top style="thin">
        <color auto="1"/>
      </top>
      <bottom style="thin">
        <color auto="1"/>
      </bottom>
      <diagonal/>
    </border>
    <border>
      <left/>
      <right/>
      <top style="hair">
        <color auto="1"/>
      </top>
      <bottom/>
      <diagonal/>
    </border>
    <border>
      <left style="medium">
        <color auto="1"/>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medium">
        <color auto="1"/>
      </left>
      <right style="hair">
        <color auto="1"/>
      </right>
      <top style="hair">
        <color auto="1"/>
      </top>
      <bottom/>
      <diagonal/>
    </border>
    <border>
      <left style="hair">
        <color auto="1"/>
      </left>
      <right style="medium">
        <color auto="1"/>
      </right>
      <top style="hair">
        <color auto="1"/>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thin">
        <color auto="1"/>
      </top>
      <bottom style="hair">
        <color auto="1"/>
      </bottom>
      <diagonal/>
    </border>
    <border>
      <left style="thin">
        <color auto="1"/>
      </left>
      <right style="hair">
        <color auto="1"/>
      </right>
      <top style="medium">
        <color auto="1"/>
      </top>
      <bottom style="hair">
        <color auto="1"/>
      </bottom>
      <diagonal/>
    </border>
    <border>
      <left style="hair">
        <color auto="1"/>
      </left>
      <right style="thin">
        <color auto="1"/>
      </right>
      <top style="medium">
        <color auto="1"/>
      </top>
      <bottom style="hair">
        <color auto="1"/>
      </bottom>
      <diagonal/>
    </border>
    <border>
      <left style="thin">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hair">
        <color auto="1"/>
      </left>
      <right style="hair">
        <color auto="1"/>
      </right>
      <top/>
      <bottom style="hair">
        <color auto="1"/>
      </bottom>
      <diagonal/>
    </border>
    <border>
      <left style="medium">
        <color indexed="64"/>
      </left>
      <right/>
      <top style="medium">
        <color indexed="64"/>
      </top>
      <bottom/>
      <diagonal/>
    </border>
    <border>
      <left/>
      <right/>
      <top style="medium">
        <color indexed="64"/>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auto="1"/>
      </left>
      <right/>
      <top style="medium">
        <color auto="1"/>
      </top>
      <bottom/>
      <diagonal/>
    </border>
    <border>
      <left style="medium">
        <color indexed="64"/>
      </left>
      <right style="thin">
        <color auto="1"/>
      </right>
      <top style="thin">
        <color indexed="64"/>
      </top>
      <bottom style="thin">
        <color indexed="64"/>
      </bottom>
      <diagonal/>
    </border>
    <border>
      <left style="thin">
        <color auto="1"/>
      </left>
      <right style="medium">
        <color indexed="64"/>
      </right>
      <top style="thin">
        <color indexed="64"/>
      </top>
      <bottom style="thin">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style="hair">
        <color indexed="64"/>
      </left>
      <right style="thin">
        <color auto="1"/>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hair">
        <color indexed="64"/>
      </left>
      <right style="thin">
        <color auto="1"/>
      </right>
      <top style="thin">
        <color indexed="64"/>
      </top>
      <bottom style="thin">
        <color indexed="64"/>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thin">
        <color auto="1"/>
      </top>
      <bottom style="thin">
        <color indexed="64"/>
      </bottom>
      <diagonal/>
    </border>
  </borders>
  <cellStyleXfs count="33">
    <xf numFmtId="0" fontId="0" fillId="0" borderId="0">
      <alignment vertical="center"/>
    </xf>
    <xf numFmtId="0" fontId="2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cellStyleXfs>
  <cellXfs count="725">
    <xf numFmtId="0" fontId="0" fillId="0" borderId="0" xfId="0">
      <alignment vertical="center"/>
    </xf>
    <xf numFmtId="0" fontId="2" fillId="0" borderId="0" xfId="0" applyFont="1">
      <alignment vertical="center"/>
    </xf>
    <xf numFmtId="0" fontId="2" fillId="2" borderId="0" xfId="0" applyFont="1" applyFill="1" applyProtection="1">
      <alignment vertical="center"/>
      <protection locked="0"/>
    </xf>
    <xf numFmtId="0" fontId="2" fillId="2" borderId="0" xfId="0" applyFont="1" applyFill="1">
      <alignment vertical="center"/>
    </xf>
    <xf numFmtId="0" fontId="3" fillId="2" borderId="0" xfId="0" applyFont="1" applyFill="1" applyAlignment="1">
      <alignment horizontal="center" vertical="center"/>
    </xf>
    <xf numFmtId="0" fontId="7" fillId="0" borderId="0" xfId="0" applyFont="1">
      <alignment vertical="center"/>
    </xf>
    <xf numFmtId="0" fontId="7" fillId="2" borderId="0" xfId="0" applyFont="1" applyFill="1">
      <alignment vertical="center"/>
    </xf>
    <xf numFmtId="0" fontId="7" fillId="0" borderId="1" xfId="0" applyFont="1" applyBorder="1">
      <alignment vertical="center"/>
    </xf>
    <xf numFmtId="0" fontId="8" fillId="2" borderId="0" xfId="0" applyFont="1" applyFill="1">
      <alignment vertical="center"/>
    </xf>
    <xf numFmtId="0" fontId="7" fillId="0" borderId="1" xfId="0" applyFont="1" applyBorder="1" applyAlignment="1">
      <alignment horizontal="center" vertical="center" shrinkToFit="1"/>
    </xf>
    <xf numFmtId="0" fontId="7" fillId="0" borderId="1" xfId="0" applyFont="1" applyBorder="1" applyAlignment="1">
      <alignment horizontal="center" vertical="center"/>
    </xf>
    <xf numFmtId="177" fontId="7" fillId="0" borderId="0" xfId="0" applyNumberFormat="1" applyFont="1">
      <alignment vertical="center"/>
    </xf>
    <xf numFmtId="0" fontId="9" fillId="0" borderId="0" xfId="0" applyFont="1">
      <alignment vertical="center"/>
    </xf>
    <xf numFmtId="0" fontId="9" fillId="0" borderId="0" xfId="0" applyFont="1" applyProtection="1">
      <alignment vertical="center"/>
      <protection locked="0"/>
    </xf>
    <xf numFmtId="0" fontId="22" fillId="2" borderId="0" xfId="0" applyFont="1" applyFill="1" applyAlignment="1">
      <alignment horizontal="center" vertical="center"/>
    </xf>
    <xf numFmtId="0" fontId="23" fillId="2" borderId="0" xfId="0" applyFont="1" applyFill="1">
      <alignment vertical="center"/>
    </xf>
    <xf numFmtId="0" fontId="9" fillId="0" borderId="0" xfId="0" applyFont="1" applyProtection="1">
      <alignment vertical="center"/>
      <protection hidden="1"/>
    </xf>
    <xf numFmtId="0" fontId="10" fillId="0" borderId="0" xfId="0" applyFont="1" applyAlignment="1" applyProtection="1">
      <alignment vertical="center" shrinkToFit="1"/>
      <protection hidden="1"/>
    </xf>
    <xf numFmtId="0" fontId="10" fillId="0" borderId="0" xfId="0" applyFont="1" applyAlignment="1" applyProtection="1">
      <alignment vertical="center" shrinkToFit="1"/>
      <protection locked="0"/>
    </xf>
    <xf numFmtId="0" fontId="11" fillId="0" borderId="0" xfId="0" applyFont="1" applyProtection="1">
      <alignment vertical="center"/>
      <protection locked="0"/>
    </xf>
    <xf numFmtId="0" fontId="9" fillId="0" borderId="0" xfId="0" applyFont="1" applyAlignment="1" applyProtection="1">
      <alignment horizontal="center" vertical="center"/>
      <protection locked="0"/>
    </xf>
    <xf numFmtId="0" fontId="12" fillId="0" borderId="5" xfId="0" applyFont="1" applyBorder="1" applyProtection="1">
      <alignment vertical="center"/>
      <protection hidden="1"/>
    </xf>
    <xf numFmtId="0" fontId="13" fillId="0" borderId="6" xfId="0" applyFont="1" applyBorder="1" applyAlignment="1" applyProtection="1">
      <alignment horizontal="right" vertical="center" shrinkToFit="1"/>
      <protection hidden="1"/>
    </xf>
    <xf numFmtId="0" fontId="14" fillId="0" borderId="0" xfId="0" applyFont="1" applyAlignment="1" applyProtection="1">
      <alignment horizontal="center" vertical="center" shrinkToFit="1"/>
      <protection locked="0"/>
    </xf>
    <xf numFmtId="0" fontId="13" fillId="0" borderId="0" xfId="0" applyFont="1" applyAlignment="1" applyProtection="1">
      <alignment horizontal="center" vertical="center" shrinkToFit="1"/>
      <protection locked="0"/>
    </xf>
    <xf numFmtId="0" fontId="12" fillId="0" borderId="0" xfId="0" applyFont="1" applyAlignment="1" applyProtection="1">
      <alignment horizontal="center" vertical="center" shrinkToFit="1"/>
      <protection locked="0"/>
    </xf>
    <xf numFmtId="0" fontId="12" fillId="0" borderId="8" xfId="0" applyFont="1" applyBorder="1" applyProtection="1">
      <alignment vertical="center"/>
      <protection hidden="1"/>
    </xf>
    <xf numFmtId="0" fontId="9" fillId="0" borderId="9" xfId="0" applyFont="1" applyBorder="1" applyAlignment="1" applyProtection="1">
      <alignment horizontal="right" vertical="center" shrinkToFit="1"/>
      <protection hidden="1"/>
    </xf>
    <xf numFmtId="0" fontId="17" fillId="0" borderId="0" xfId="0" applyFont="1" applyAlignment="1" applyProtection="1">
      <alignment horizontal="center" vertical="center" shrinkToFit="1"/>
      <protection locked="0"/>
    </xf>
    <xf numFmtId="0" fontId="18" fillId="0" borderId="0" xfId="0" applyFont="1" applyAlignment="1" applyProtection="1">
      <alignment horizontal="left" vertical="center"/>
      <protection locked="0"/>
    </xf>
    <xf numFmtId="0" fontId="11" fillId="0" borderId="0" xfId="0" applyFont="1" applyAlignment="1" applyProtection="1">
      <alignment horizontal="left" vertical="center" indent="1"/>
      <protection locked="0"/>
    </xf>
    <xf numFmtId="0" fontId="11" fillId="0" borderId="0" xfId="0" applyFont="1" applyAlignment="1" applyProtection="1">
      <alignment horizontal="center" vertical="center"/>
      <protection locked="0"/>
    </xf>
    <xf numFmtId="0" fontId="9" fillId="0" borderId="19" xfId="0" applyFont="1" applyBorder="1" applyAlignment="1" applyProtection="1">
      <alignment horizontal="center" vertical="top" shrinkToFit="1"/>
      <protection hidden="1"/>
    </xf>
    <xf numFmtId="0" fontId="19" fillId="0" borderId="5" xfId="0" applyFont="1" applyBorder="1" applyProtection="1">
      <alignment vertical="center"/>
      <protection hidden="1"/>
    </xf>
    <xf numFmtId="0" fontId="19" fillId="0" borderId="17" xfId="0" applyFont="1" applyBorder="1" applyAlignment="1" applyProtection="1">
      <alignment horizontal="center" vertical="center"/>
      <protection hidden="1"/>
    </xf>
    <xf numFmtId="0" fontId="20" fillId="0" borderId="0" xfId="0" applyFont="1" applyProtection="1">
      <alignment vertical="center"/>
      <protection hidden="1"/>
    </xf>
    <xf numFmtId="0" fontId="20" fillId="0" borderId="0" xfId="0" applyFont="1" applyAlignment="1" applyProtection="1">
      <alignment horizontal="right" vertical="center"/>
      <protection hidden="1"/>
    </xf>
    <xf numFmtId="0" fontId="24" fillId="0" borderId="0" xfId="0" applyFont="1" applyAlignment="1" applyProtection="1">
      <alignment horizontal="right" vertical="center"/>
      <protection hidden="1"/>
    </xf>
    <xf numFmtId="183" fontId="20" fillId="0" borderId="0" xfId="0" applyNumberFormat="1" applyFont="1" applyAlignment="1" applyProtection="1">
      <alignment horizontal="center" vertical="center"/>
      <protection hidden="1"/>
    </xf>
    <xf numFmtId="0" fontId="24" fillId="0" borderId="17" xfId="0" applyFont="1" applyBorder="1" applyAlignment="1" applyProtection="1">
      <alignment horizontal="center" vertical="center"/>
      <protection hidden="1"/>
    </xf>
    <xf numFmtId="184" fontId="20" fillId="0" borderId="17" xfId="0" applyNumberFormat="1" applyFont="1" applyBorder="1" applyAlignment="1" applyProtection="1">
      <alignment horizontal="center" vertical="center"/>
      <protection hidden="1"/>
    </xf>
    <xf numFmtId="184" fontId="20" fillId="0" borderId="0" xfId="0" applyNumberFormat="1" applyFont="1" applyProtection="1">
      <alignment vertical="center"/>
      <protection locked="0"/>
    </xf>
    <xf numFmtId="0" fontId="9" fillId="0" borderId="21" xfId="0" applyFont="1" applyBorder="1" applyAlignment="1" applyProtection="1">
      <alignment horizontal="center" vertical="center"/>
      <protection hidden="1"/>
    </xf>
    <xf numFmtId="0" fontId="9" fillId="0" borderId="20" xfId="0" applyFont="1" applyBorder="1" applyAlignment="1" applyProtection="1">
      <alignment horizontal="center" vertical="center"/>
      <protection locked="0"/>
    </xf>
    <xf numFmtId="0" fontId="3" fillId="0" borderId="0" xfId="0" applyFont="1" applyProtection="1">
      <alignment vertical="center"/>
      <protection hidden="1"/>
    </xf>
    <xf numFmtId="0" fontId="2" fillId="0" borderId="0" xfId="0" applyFont="1" applyProtection="1">
      <alignment vertical="center"/>
      <protection hidden="1"/>
    </xf>
    <xf numFmtId="0" fontId="4" fillId="0" borderId="0" xfId="0" applyFont="1" applyAlignment="1" applyProtection="1">
      <alignment horizontal="center" vertical="center"/>
      <protection hidden="1"/>
    </xf>
    <xf numFmtId="0" fontId="2" fillId="0" borderId="2" xfId="0" applyFont="1" applyBorder="1" applyAlignment="1" applyProtection="1">
      <alignment horizontal="center" vertical="center" wrapText="1"/>
      <protection hidden="1"/>
    </xf>
    <xf numFmtId="0" fontId="2" fillId="0" borderId="27" xfId="0" applyFont="1" applyBorder="1" applyAlignment="1" applyProtection="1">
      <alignment horizontal="center" vertical="center" wrapText="1"/>
      <protection hidden="1"/>
    </xf>
    <xf numFmtId="0" fontId="2" fillId="0" borderId="28" xfId="0" applyFont="1" applyBorder="1" applyAlignment="1" applyProtection="1">
      <alignment horizontal="center" vertical="center" wrapText="1"/>
      <protection hidden="1"/>
    </xf>
    <xf numFmtId="0" fontId="2" fillId="0" borderId="29" xfId="0" applyFont="1" applyBorder="1" applyAlignment="1" applyProtection="1">
      <alignment horizontal="center" vertical="center" wrapText="1"/>
      <protection hidden="1"/>
    </xf>
    <xf numFmtId="0" fontId="2" fillId="0" borderId="30" xfId="0" applyFont="1" applyBorder="1" applyAlignment="1" applyProtection="1">
      <alignment horizontal="center" vertical="center" wrapText="1"/>
      <protection hidden="1"/>
    </xf>
    <xf numFmtId="0" fontId="2" fillId="0" borderId="31" xfId="0" applyFont="1" applyBorder="1" applyAlignment="1" applyProtection="1">
      <alignment horizontal="center" vertical="center" wrapText="1"/>
      <protection hidden="1"/>
    </xf>
    <xf numFmtId="0" fontId="2" fillId="0" borderId="21" xfId="0" applyFont="1" applyBorder="1" applyProtection="1">
      <alignment vertical="center"/>
      <protection hidden="1"/>
    </xf>
    <xf numFmtId="0" fontId="7" fillId="2" borderId="0" xfId="0" applyFont="1" applyFill="1" applyBorder="1">
      <alignment vertical="center"/>
    </xf>
    <xf numFmtId="0" fontId="7" fillId="0" borderId="0" xfId="0" applyFont="1" applyBorder="1">
      <alignment vertical="center"/>
    </xf>
    <xf numFmtId="0" fontId="7" fillId="6" borderId="0" xfId="0" applyFont="1" applyFill="1" applyBorder="1" applyAlignment="1" applyProtection="1">
      <alignment horizontal="center" vertical="center" shrinkToFit="1"/>
      <protection locked="0"/>
    </xf>
    <xf numFmtId="0" fontId="7" fillId="2" borderId="0" xfId="0" applyFont="1" applyFill="1" applyBorder="1" applyAlignment="1">
      <alignment vertical="center"/>
    </xf>
    <xf numFmtId="0" fontId="11" fillId="0" borderId="0" xfId="0" applyFont="1" applyBorder="1" applyProtection="1">
      <alignment vertical="center"/>
      <protection hidden="1"/>
    </xf>
    <xf numFmtId="0" fontId="9" fillId="0" borderId="0" xfId="0" applyFont="1" applyBorder="1" applyAlignment="1" applyProtection="1">
      <alignment horizontal="center" vertical="center"/>
      <protection hidden="1"/>
    </xf>
    <xf numFmtId="0" fontId="14" fillId="0" borderId="0" xfId="0" applyFont="1" applyBorder="1" applyAlignment="1" applyProtection="1">
      <alignment horizontal="center" vertical="center" shrinkToFit="1"/>
      <protection hidden="1"/>
    </xf>
    <xf numFmtId="0" fontId="13" fillId="0" borderId="0" xfId="0" applyFont="1" applyBorder="1" applyAlignment="1" applyProtection="1">
      <alignment horizontal="center" vertical="center" shrinkToFit="1"/>
      <protection hidden="1"/>
    </xf>
    <xf numFmtId="0" fontId="17" fillId="0" borderId="0" xfId="0" applyFont="1" applyBorder="1" applyAlignment="1" applyProtection="1">
      <alignment horizontal="center" vertical="center" shrinkToFit="1"/>
      <protection hidden="1"/>
    </xf>
    <xf numFmtId="0" fontId="18" fillId="0" borderId="0" xfId="0" applyFont="1" applyBorder="1" applyAlignment="1" applyProtection="1">
      <alignment horizontal="left" vertical="center"/>
      <protection hidden="1"/>
    </xf>
    <xf numFmtId="0" fontId="11" fillId="0" borderId="0" xfId="0" applyFont="1" applyBorder="1" applyAlignment="1" applyProtection="1">
      <alignment horizontal="left" vertical="center" indent="1"/>
      <protection hidden="1"/>
    </xf>
    <xf numFmtId="0" fontId="11" fillId="0" borderId="0" xfId="0" applyFont="1" applyBorder="1" applyAlignment="1" applyProtection="1">
      <alignment horizontal="center" vertical="center"/>
      <protection hidden="1"/>
    </xf>
    <xf numFmtId="184" fontId="20" fillId="0" borderId="0" xfId="0" applyNumberFormat="1" applyFont="1" applyBorder="1" applyProtection="1">
      <alignment vertical="center"/>
      <protection hidden="1"/>
    </xf>
    <xf numFmtId="0" fontId="9" fillId="0" borderId="0" xfId="0" applyFont="1" applyBorder="1" applyProtection="1">
      <alignment vertical="center"/>
      <protection hidden="1"/>
    </xf>
    <xf numFmtId="184" fontId="20" fillId="0" borderId="17" xfId="0" applyNumberFormat="1" applyFont="1" applyBorder="1" applyProtection="1">
      <alignment vertical="center"/>
      <protection hidden="1"/>
    </xf>
    <xf numFmtId="0" fontId="0" fillId="0" borderId="28" xfId="0" applyBorder="1" applyAlignment="1" applyProtection="1">
      <alignment horizontal="center" vertical="center" wrapText="1"/>
      <protection hidden="1"/>
    </xf>
    <xf numFmtId="0" fontId="0" fillId="0" borderId="40" xfId="0" applyBorder="1" applyAlignment="1" applyProtection="1">
      <alignment horizontal="center" vertical="center" wrapText="1"/>
      <protection hidden="1"/>
    </xf>
    <xf numFmtId="0" fontId="0" fillId="0" borderId="30" xfId="0" applyBorder="1" applyAlignment="1" applyProtection="1">
      <alignment horizontal="center" vertical="center" wrapText="1"/>
      <protection hidden="1"/>
    </xf>
    <xf numFmtId="184" fontId="20" fillId="0" borderId="46" xfId="0" applyNumberFormat="1" applyFont="1" applyBorder="1" applyProtection="1">
      <alignment vertical="center"/>
      <protection hidden="1"/>
    </xf>
    <xf numFmtId="0" fontId="0" fillId="0" borderId="2" xfId="0" applyBorder="1" applyAlignment="1" applyProtection="1">
      <alignment horizontal="center" vertical="center" wrapText="1"/>
      <protection hidden="1"/>
    </xf>
    <xf numFmtId="0" fontId="9" fillId="0" borderId="17" xfId="0" applyFont="1" applyBorder="1" applyAlignment="1" applyProtection="1">
      <alignment horizontal="center" vertical="center"/>
      <protection hidden="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4" borderId="27" xfId="0" applyFont="1" applyFill="1" applyBorder="1" applyAlignment="1" applyProtection="1">
      <alignment horizontal="center" vertical="center"/>
      <protection locked="0"/>
    </xf>
    <xf numFmtId="0" fontId="0" fillId="0" borderId="30" xfId="0" applyFont="1" applyFill="1" applyBorder="1" applyAlignment="1" applyProtection="1">
      <alignment horizontal="center" vertical="center" wrapText="1"/>
      <protection hidden="1"/>
    </xf>
    <xf numFmtId="0" fontId="0" fillId="0" borderId="40" xfId="0" applyFont="1" applyFill="1" applyBorder="1" applyAlignment="1" applyProtection="1">
      <alignment horizontal="center" vertical="center" wrapText="1"/>
      <protection hidden="1"/>
    </xf>
    <xf numFmtId="0" fontId="7" fillId="7" borderId="28" xfId="0" applyFont="1" applyFill="1" applyBorder="1" applyAlignment="1" applyProtection="1">
      <alignment horizontal="center" vertical="center"/>
      <protection locked="0"/>
    </xf>
    <xf numFmtId="0" fontId="25" fillId="0" borderId="0" xfId="0" applyFont="1">
      <alignment vertical="center"/>
    </xf>
    <xf numFmtId="0" fontId="9" fillId="0" borderId="5" xfId="0" applyFont="1" applyBorder="1" applyAlignment="1" applyProtection="1">
      <alignment horizontal="center" vertical="center"/>
      <protection hidden="1"/>
    </xf>
    <xf numFmtId="0" fontId="12" fillId="0" borderId="0" xfId="0" applyFont="1" applyBorder="1" applyAlignment="1" applyProtection="1">
      <alignment horizontal="center" vertical="center" shrinkToFit="1"/>
      <protection hidden="1"/>
    </xf>
    <xf numFmtId="0" fontId="0" fillId="0" borderId="42" xfId="0" applyBorder="1" applyAlignment="1" applyProtection="1">
      <alignment horizontal="center" vertical="center" wrapText="1"/>
      <protection hidden="1"/>
    </xf>
    <xf numFmtId="0" fontId="0" fillId="0" borderId="41" xfId="0" applyBorder="1" applyAlignment="1" applyProtection="1">
      <alignment horizontal="center" vertical="center" wrapText="1"/>
      <protection hidden="1"/>
    </xf>
    <xf numFmtId="0" fontId="2" fillId="9" borderId="0" xfId="0" applyFont="1" applyFill="1">
      <alignment vertical="center"/>
    </xf>
    <xf numFmtId="0" fontId="7" fillId="0" borderId="0" xfId="0" applyFont="1" applyFill="1" applyBorder="1" applyAlignment="1">
      <alignment horizontal="center" vertical="center"/>
    </xf>
    <xf numFmtId="0" fontId="7" fillId="0" borderId="0" xfId="0" applyFont="1" applyFill="1" applyBorder="1" applyAlignment="1" applyProtection="1">
      <alignment horizontal="center" vertical="center"/>
      <protection locked="0"/>
    </xf>
    <xf numFmtId="0" fontId="7" fillId="0" borderId="0" xfId="0" applyFont="1" applyFill="1">
      <alignment vertical="center"/>
    </xf>
    <xf numFmtId="0" fontId="29" fillId="9" borderId="0" xfId="0" applyFont="1" applyFill="1">
      <alignment vertical="center"/>
    </xf>
    <xf numFmtId="0" fontId="2" fillId="10" borderId="0" xfId="0" applyFont="1" applyFill="1">
      <alignment vertical="center"/>
    </xf>
    <xf numFmtId="0" fontId="4" fillId="10" borderId="0" xfId="0" applyFont="1" applyFill="1" applyAlignment="1">
      <alignment horizontal="center" vertical="center"/>
    </xf>
    <xf numFmtId="0" fontId="5" fillId="10" borderId="0" xfId="0" applyFont="1" applyFill="1" applyAlignment="1">
      <alignment horizontal="center" vertical="center"/>
    </xf>
    <xf numFmtId="0" fontId="1" fillId="9" borderId="0" xfId="0" applyFont="1" applyFill="1">
      <alignment vertical="center"/>
    </xf>
    <xf numFmtId="0" fontId="14" fillId="0" borderId="0" xfId="0" applyFont="1">
      <alignment vertical="center"/>
    </xf>
    <xf numFmtId="0" fontId="29" fillId="9" borderId="0" xfId="0" applyFont="1" applyFill="1" applyAlignment="1">
      <alignment vertical="center"/>
    </xf>
    <xf numFmtId="0" fontId="32" fillId="9" borderId="0" xfId="0" applyFont="1" applyFill="1" applyAlignment="1">
      <alignment horizontal="center" vertical="center"/>
    </xf>
    <xf numFmtId="0" fontId="7" fillId="0" borderId="17" xfId="0" applyFont="1" applyBorder="1">
      <alignment vertical="center"/>
    </xf>
    <xf numFmtId="0" fontId="2" fillId="0" borderId="0" xfId="0" applyFont="1" applyBorder="1">
      <alignment vertical="center"/>
    </xf>
    <xf numFmtId="178" fontId="31" fillId="0" borderId="7" xfId="0" applyNumberFormat="1" applyFont="1" applyBorder="1" applyAlignment="1" applyProtection="1">
      <alignment vertical="center" shrinkToFit="1"/>
      <protection hidden="1"/>
    </xf>
    <xf numFmtId="0" fontId="16" fillId="0" borderId="1" xfId="0" applyFont="1" applyBorder="1" applyAlignment="1" applyProtection="1">
      <alignment horizontal="center" vertical="center" shrinkToFit="1"/>
      <protection hidden="1"/>
    </xf>
    <xf numFmtId="0" fontId="9" fillId="0" borderId="0" xfId="0" applyFont="1" applyAlignment="1">
      <alignment horizontal="center" vertical="center"/>
    </xf>
    <xf numFmtId="182" fontId="31" fillId="0" borderId="16" xfId="0" applyNumberFormat="1" applyFont="1" applyBorder="1" applyAlignment="1" applyProtection="1">
      <alignment horizontal="right" vertical="center"/>
      <protection hidden="1"/>
    </xf>
    <xf numFmtId="0" fontId="34" fillId="0" borderId="17" xfId="0" applyFont="1" applyBorder="1" applyProtection="1">
      <alignment vertical="center"/>
      <protection hidden="1"/>
    </xf>
    <xf numFmtId="0" fontId="34" fillId="0" borderId="18" xfId="0" applyFont="1" applyBorder="1" applyProtection="1">
      <alignment vertical="center"/>
      <protection hidden="1"/>
    </xf>
    <xf numFmtId="0" fontId="34" fillId="0" borderId="46" xfId="0" applyFont="1" applyBorder="1" applyAlignment="1" applyProtection="1">
      <alignment horizontal="center" vertical="center"/>
      <protection hidden="1"/>
    </xf>
    <xf numFmtId="0" fontId="34" fillId="0" borderId="45" xfId="0" applyFont="1" applyBorder="1" applyAlignment="1" applyProtection="1">
      <alignment horizontal="center" vertical="center"/>
      <protection hidden="1"/>
    </xf>
    <xf numFmtId="0" fontId="34" fillId="0" borderId="36" xfId="0" applyFont="1" applyBorder="1" applyAlignment="1" applyProtection="1">
      <alignment horizontal="center" vertical="center"/>
      <protection hidden="1"/>
    </xf>
    <xf numFmtId="0" fontId="20" fillId="0" borderId="17" xfId="0" applyFont="1" applyBorder="1" applyAlignment="1" applyProtection="1">
      <alignment horizontal="center" vertical="center"/>
      <protection hidden="1"/>
    </xf>
    <xf numFmtId="0" fontId="20" fillId="0" borderId="0" xfId="0" applyFont="1" applyBorder="1" applyAlignment="1" applyProtection="1">
      <alignment horizontal="center" vertical="center"/>
      <protection hidden="1"/>
    </xf>
    <xf numFmtId="0" fontId="20" fillId="0" borderId="20" xfId="0" applyFont="1" applyBorder="1" applyAlignment="1" applyProtection="1">
      <alignment horizontal="center" vertical="center"/>
      <protection hidden="1"/>
    </xf>
    <xf numFmtId="0" fontId="20" fillId="0" borderId="0" xfId="0" applyFont="1" applyAlignment="1" applyProtection="1">
      <alignment horizontal="center" vertical="center"/>
      <protection hidden="1"/>
    </xf>
    <xf numFmtId="0" fontId="11" fillId="0" borderId="0" xfId="0" applyFont="1" applyAlignment="1" applyProtection="1">
      <alignment horizontal="center" vertical="center"/>
      <protection hidden="1"/>
    </xf>
    <xf numFmtId="0" fontId="11" fillId="0" borderId="21" xfId="0" applyFont="1" applyBorder="1" applyAlignment="1" applyProtection="1">
      <alignment horizontal="center" vertical="center"/>
      <protection hidden="1"/>
    </xf>
    <xf numFmtId="0" fontId="0" fillId="0" borderId="20" xfId="0" applyFont="1" applyBorder="1" applyProtection="1">
      <alignment vertical="center"/>
      <protection hidden="1"/>
    </xf>
    <xf numFmtId="0" fontId="20" fillId="0" borderId="20" xfId="0" applyFont="1" applyBorder="1" applyProtection="1">
      <alignment vertical="center"/>
      <protection hidden="1"/>
    </xf>
    <xf numFmtId="0" fontId="0" fillId="0" borderId="0" xfId="0" applyFont="1" applyAlignment="1" applyProtection="1">
      <alignment horizontal="center" vertical="center" shrinkToFit="1"/>
      <protection hidden="1"/>
    </xf>
    <xf numFmtId="0" fontId="11" fillId="0" borderId="22" xfId="0" applyFont="1" applyBorder="1" applyAlignment="1" applyProtection="1">
      <alignment horizontal="center" vertical="center"/>
      <protection hidden="1"/>
    </xf>
    <xf numFmtId="0" fontId="11" fillId="0" borderId="35" xfId="0" applyFont="1" applyBorder="1" applyAlignment="1" applyProtection="1">
      <alignment horizontal="center" vertical="center"/>
      <protection hidden="1"/>
    </xf>
    <xf numFmtId="0" fontId="11" fillId="0" borderId="20" xfId="0" applyFont="1" applyBorder="1" applyProtection="1">
      <alignment vertical="center"/>
      <protection hidden="1"/>
    </xf>
    <xf numFmtId="0" fontId="11" fillId="0" borderId="0" xfId="0" applyFont="1" applyProtection="1">
      <alignment vertical="center"/>
      <protection hidden="1"/>
    </xf>
    <xf numFmtId="0" fontId="11" fillId="0" borderId="23" xfId="0" applyFont="1" applyBorder="1" applyProtection="1">
      <alignment vertical="center"/>
      <protection hidden="1"/>
    </xf>
    <xf numFmtId="0" fontId="11" fillId="0" borderId="24" xfId="0" applyFont="1" applyBorder="1" applyProtection="1">
      <alignment vertical="center"/>
      <protection hidden="1"/>
    </xf>
    <xf numFmtId="0" fontId="11" fillId="0" borderId="25" xfId="0" applyFont="1" applyBorder="1" applyProtection="1">
      <alignment vertical="center"/>
      <protection hidden="1"/>
    </xf>
    <xf numFmtId="0" fontId="11" fillId="0" borderId="26" xfId="0" applyFont="1" applyBorder="1" applyProtection="1">
      <alignment vertical="center"/>
      <protection hidden="1"/>
    </xf>
    <xf numFmtId="0" fontId="9" fillId="0" borderId="0" xfId="0" applyFont="1" applyBorder="1">
      <alignment vertical="center"/>
    </xf>
    <xf numFmtId="0" fontId="25" fillId="0" borderId="0" xfId="0" applyFont="1">
      <alignment vertical="center"/>
    </xf>
    <xf numFmtId="0" fontId="0" fillId="0" borderId="0" xfId="0" applyFont="1" applyAlignment="1" applyProtection="1">
      <alignment horizontal="center" vertical="center" shrinkToFit="1"/>
      <protection hidden="1"/>
    </xf>
    <xf numFmtId="0" fontId="9" fillId="0" borderId="5" xfId="0" applyFont="1" applyBorder="1" applyAlignment="1" applyProtection="1">
      <alignment horizontal="center" vertical="center"/>
      <protection hidden="1"/>
    </xf>
    <xf numFmtId="0" fontId="24" fillId="0" borderId="0" xfId="0" applyFont="1" applyBorder="1" applyAlignment="1" applyProtection="1">
      <alignment horizontal="center" vertical="center"/>
      <protection hidden="1"/>
    </xf>
    <xf numFmtId="0" fontId="12" fillId="0" borderId="0" xfId="0" applyFont="1" applyBorder="1" applyAlignment="1" applyProtection="1">
      <alignment horizontal="center" vertical="center" shrinkToFit="1"/>
      <protection hidden="1"/>
    </xf>
    <xf numFmtId="0" fontId="7" fillId="4" borderId="48" xfId="0" applyFont="1" applyFill="1" applyBorder="1" applyAlignment="1" applyProtection="1">
      <alignment horizontal="center" vertical="center"/>
      <protection locked="0"/>
    </xf>
    <xf numFmtId="0" fontId="9" fillId="0" borderId="5" xfId="0" applyFont="1" applyBorder="1" applyAlignment="1" applyProtection="1">
      <alignment horizontal="center" vertical="center"/>
      <protection hidden="1"/>
    </xf>
    <xf numFmtId="0" fontId="12" fillId="0" borderId="0" xfId="0" applyFont="1" applyBorder="1" applyAlignment="1" applyProtection="1">
      <alignment horizontal="center" vertical="center" shrinkToFit="1"/>
      <protection hidden="1"/>
    </xf>
    <xf numFmtId="184" fontId="20" fillId="0" borderId="0" xfId="0" applyNumberFormat="1" applyFont="1" applyBorder="1" applyAlignment="1" applyProtection="1">
      <alignment horizontal="center" vertical="center"/>
      <protection hidden="1"/>
    </xf>
    <xf numFmtId="184" fontId="20" fillId="0" borderId="21" xfId="0" applyNumberFormat="1" applyFont="1" applyBorder="1" applyProtection="1">
      <alignment vertical="center"/>
      <protection hidden="1"/>
    </xf>
    <xf numFmtId="0" fontId="34" fillId="0" borderId="3" xfId="0" applyFont="1" applyBorder="1" applyProtection="1">
      <alignment vertical="center"/>
      <protection hidden="1"/>
    </xf>
    <xf numFmtId="0" fontId="34" fillId="0" borderId="4" xfId="0" applyFont="1" applyBorder="1" applyProtection="1">
      <alignment vertical="center"/>
      <protection hidden="1"/>
    </xf>
    <xf numFmtId="0" fontId="41" fillId="0" borderId="17" xfId="0" applyFont="1" applyBorder="1" applyAlignment="1" applyProtection="1">
      <alignment horizontal="center" vertical="center"/>
      <protection hidden="1"/>
    </xf>
    <xf numFmtId="0" fontId="41" fillId="0" borderId="5" xfId="0" applyFont="1" applyBorder="1" applyProtection="1">
      <alignment vertical="center"/>
      <protection hidden="1"/>
    </xf>
    <xf numFmtId="0" fontId="41" fillId="0" borderId="0" xfId="0" applyFont="1" applyAlignment="1" applyProtection="1">
      <alignment horizontal="right" vertical="center"/>
      <protection hidden="1"/>
    </xf>
    <xf numFmtId="0" fontId="42" fillId="0" borderId="20" xfId="0" applyFont="1" applyBorder="1" applyProtection="1">
      <alignment vertical="center"/>
      <protection hidden="1"/>
    </xf>
    <xf numFmtId="0" fontId="31" fillId="0" borderId="11" xfId="0" applyFont="1" applyBorder="1" applyAlignment="1" applyProtection="1">
      <alignment horizontal="center" vertical="center"/>
      <protection hidden="1"/>
    </xf>
    <xf numFmtId="0" fontId="31" fillId="0" borderId="13" xfId="0" applyFont="1" applyBorder="1" applyAlignment="1" applyProtection="1">
      <alignment horizontal="center" vertical="center"/>
      <protection hidden="1"/>
    </xf>
    <xf numFmtId="0" fontId="36" fillId="0" borderId="19" xfId="0" applyFont="1" applyBorder="1" applyAlignment="1" applyProtection="1">
      <alignment horizontal="center" vertical="top" shrinkToFit="1"/>
      <protection hidden="1"/>
    </xf>
    <xf numFmtId="0" fontId="31" fillId="0" borderId="12" xfId="0" applyFont="1" applyBorder="1" applyAlignment="1" applyProtection="1">
      <alignment horizontal="right" vertical="center"/>
      <protection hidden="1"/>
    </xf>
    <xf numFmtId="0" fontId="31" fillId="0" borderId="12" xfId="0" applyFont="1" applyBorder="1" applyAlignment="1" applyProtection="1">
      <alignment horizontal="center" vertical="center"/>
      <protection hidden="1"/>
    </xf>
    <xf numFmtId="0" fontId="31" fillId="0" borderId="47" xfId="0" applyFont="1" applyBorder="1" applyAlignment="1" applyProtection="1">
      <alignment horizontal="left" vertical="center" indent="1"/>
      <protection hidden="1"/>
    </xf>
    <xf numFmtId="0" fontId="31" fillId="0" borderId="14" xfId="0" quotePrefix="1" applyFont="1" applyBorder="1" applyAlignment="1" applyProtection="1">
      <alignment horizontal="right" vertical="center"/>
      <protection hidden="1"/>
    </xf>
    <xf numFmtId="0" fontId="31" fillId="0" borderId="15" xfId="0" quotePrefix="1" applyFont="1" applyBorder="1" applyAlignment="1" applyProtection="1">
      <alignment horizontal="right" vertical="center"/>
      <protection hidden="1"/>
    </xf>
    <xf numFmtId="0" fontId="31" fillId="0" borderId="15" xfId="0" applyFont="1" applyBorder="1" applyAlignment="1" applyProtection="1">
      <alignment horizontal="center" vertical="center"/>
      <protection hidden="1"/>
    </xf>
    <xf numFmtId="0" fontId="31" fillId="0" borderId="38" xfId="0" applyFont="1" applyBorder="1" applyAlignment="1" applyProtection="1">
      <alignment horizontal="left" vertical="center" indent="1"/>
      <protection hidden="1"/>
    </xf>
    <xf numFmtId="0" fontId="31" fillId="0" borderId="34" xfId="0" applyFont="1" applyBorder="1" applyAlignment="1" applyProtection="1">
      <alignment vertical="center"/>
      <protection hidden="1"/>
    </xf>
    <xf numFmtId="0" fontId="31" fillId="0" borderId="36" xfId="0" applyFont="1" applyBorder="1" applyAlignment="1" applyProtection="1">
      <alignment vertical="center"/>
      <protection hidden="1"/>
    </xf>
    <xf numFmtId="0" fontId="31" fillId="0" borderId="34" xfId="0" applyFont="1" applyBorder="1" applyAlignment="1" applyProtection="1">
      <alignment horizontal="left" vertical="center"/>
      <protection hidden="1"/>
    </xf>
    <xf numFmtId="0" fontId="31" fillId="0" borderId="34" xfId="0" applyFont="1" applyBorder="1" applyAlignment="1" applyProtection="1">
      <alignment vertical="center" shrinkToFit="1"/>
      <protection hidden="1"/>
    </xf>
    <xf numFmtId="0" fontId="31" fillId="0" borderId="12" xfId="0" applyFont="1" applyFill="1" applyBorder="1" applyAlignment="1" applyProtection="1">
      <alignment horizontal="center" vertical="center"/>
      <protection hidden="1"/>
    </xf>
    <xf numFmtId="0" fontId="34" fillId="0" borderId="17" xfId="0" applyFont="1" applyBorder="1" applyAlignment="1" applyProtection="1">
      <alignment vertical="center"/>
      <protection hidden="1"/>
    </xf>
    <xf numFmtId="0" fontId="2" fillId="0" borderId="30" xfId="0" applyFont="1" applyBorder="1" applyAlignment="1" applyProtection="1">
      <alignment horizontal="center" vertical="center"/>
      <protection hidden="1"/>
    </xf>
    <xf numFmtId="0" fontId="0" fillId="0" borderId="0" xfId="0" applyFont="1">
      <alignment vertical="center"/>
    </xf>
    <xf numFmtId="0" fontId="45" fillId="0" borderId="0" xfId="0" applyFont="1">
      <alignment vertical="center"/>
    </xf>
    <xf numFmtId="0" fontId="42" fillId="0" borderId="0" xfId="0" applyFont="1">
      <alignment vertical="center"/>
    </xf>
    <xf numFmtId="0" fontId="0" fillId="11" borderId="0" xfId="0" applyFill="1">
      <alignment vertical="center"/>
    </xf>
    <xf numFmtId="0" fontId="0" fillId="9" borderId="0" xfId="0" applyFill="1">
      <alignment vertical="center"/>
    </xf>
    <xf numFmtId="0" fontId="47" fillId="12" borderId="0" xfId="0" applyFont="1" applyFill="1">
      <alignment vertical="center"/>
    </xf>
    <xf numFmtId="0" fontId="49" fillId="9" borderId="0" xfId="0" applyFont="1" applyFill="1" applyAlignment="1">
      <alignment horizontal="center" vertical="center"/>
    </xf>
    <xf numFmtId="0" fontId="5" fillId="0" borderId="0" xfId="0" applyFont="1" applyFill="1" applyAlignment="1">
      <alignment vertical="center"/>
    </xf>
    <xf numFmtId="0" fontId="7" fillId="13" borderId="0" xfId="0" applyFont="1" applyFill="1">
      <alignment vertical="center"/>
    </xf>
    <xf numFmtId="0" fontId="50" fillId="0" borderId="0" xfId="0" applyFont="1">
      <alignment vertical="center"/>
    </xf>
    <xf numFmtId="0" fontId="0" fillId="16" borderId="0" xfId="0" applyFill="1">
      <alignment vertical="center"/>
    </xf>
    <xf numFmtId="0" fontId="0" fillId="17" borderId="0" xfId="0" applyFill="1">
      <alignment vertical="center"/>
    </xf>
    <xf numFmtId="0" fontId="22" fillId="2" borderId="0" xfId="0" applyFont="1" applyFill="1" applyAlignment="1">
      <alignment horizontal="center" vertical="center"/>
    </xf>
    <xf numFmtId="0" fontId="30" fillId="9" borderId="0" xfId="0" applyFont="1" applyFill="1" applyBorder="1" applyAlignment="1">
      <alignment horizontal="center" vertical="center"/>
    </xf>
    <xf numFmtId="0" fontId="7" fillId="2" borderId="1" xfId="0" applyFont="1" applyFill="1" applyBorder="1" applyAlignment="1">
      <alignment horizontal="center" vertical="center"/>
    </xf>
    <xf numFmtId="0" fontId="22" fillId="2" borderId="0" xfId="0" applyFont="1" applyFill="1" applyAlignment="1">
      <alignment horizontal="center" vertical="center"/>
    </xf>
    <xf numFmtId="0" fontId="7" fillId="4" borderId="48" xfId="0" applyFont="1" applyFill="1" applyBorder="1" applyAlignment="1" applyProtection="1">
      <alignment horizontal="center" vertical="center"/>
      <protection locked="0"/>
    </xf>
    <xf numFmtId="0" fontId="7" fillId="2" borderId="1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70" xfId="0" applyFont="1" applyFill="1" applyBorder="1" applyAlignment="1">
      <alignment horizontal="center" vertical="center"/>
    </xf>
    <xf numFmtId="0" fontId="25" fillId="0" borderId="0" xfId="0" applyFont="1">
      <alignment vertical="center"/>
    </xf>
    <xf numFmtId="0" fontId="0" fillId="0" borderId="0" xfId="0" applyFont="1" applyAlignment="1" applyProtection="1">
      <alignment horizontal="center" vertical="center" shrinkToFit="1"/>
      <protection hidden="1"/>
    </xf>
    <xf numFmtId="0" fontId="20" fillId="0" borderId="0" xfId="0" applyFont="1" applyAlignment="1" applyProtection="1">
      <alignment horizontal="center" vertical="center"/>
      <protection hidden="1"/>
    </xf>
    <xf numFmtId="0" fontId="24" fillId="0" borderId="0" xfId="0" applyFont="1" applyBorder="1" applyAlignment="1" applyProtection="1">
      <alignment horizontal="center" vertical="center"/>
      <protection hidden="1"/>
    </xf>
    <xf numFmtId="0" fontId="0" fillId="0" borderId="39" xfId="0" applyBorder="1" applyAlignment="1" applyProtection="1">
      <alignment horizontal="center" vertical="center" wrapText="1"/>
      <protection hidden="1"/>
    </xf>
    <xf numFmtId="0" fontId="7" fillId="3" borderId="103" xfId="0" applyFont="1" applyFill="1" applyBorder="1" applyAlignment="1" applyProtection="1">
      <alignment horizontal="center" vertical="center"/>
      <protection locked="0"/>
    </xf>
    <xf numFmtId="0" fontId="7" fillId="3" borderId="104" xfId="0" applyFont="1" applyFill="1" applyBorder="1" applyAlignment="1" applyProtection="1">
      <alignment horizontal="center" vertical="center"/>
      <protection locked="0"/>
    </xf>
    <xf numFmtId="0" fontId="7" fillId="3" borderId="105" xfId="0" applyFont="1" applyFill="1" applyBorder="1" applyAlignment="1" applyProtection="1">
      <alignment horizontal="center" vertical="center"/>
      <protection locked="0"/>
    </xf>
    <xf numFmtId="0" fontId="7" fillId="3" borderId="106" xfId="0" applyFont="1" applyFill="1" applyBorder="1" applyAlignment="1" applyProtection="1">
      <alignment horizontal="center" vertical="center"/>
      <protection locked="0"/>
    </xf>
    <xf numFmtId="0" fontId="7" fillId="3" borderId="109" xfId="0" applyFont="1" applyFill="1" applyBorder="1" applyAlignment="1" applyProtection="1">
      <alignment horizontal="center" vertical="center"/>
      <protection locked="0"/>
    </xf>
    <xf numFmtId="0" fontId="7" fillId="3" borderId="110" xfId="0" applyFont="1" applyFill="1" applyBorder="1" applyAlignment="1" applyProtection="1">
      <alignment horizontal="center" vertical="center"/>
      <protection locked="0"/>
    </xf>
    <xf numFmtId="0" fontId="7" fillId="0" borderId="10" xfId="0" applyFont="1" applyBorder="1">
      <alignment vertical="center"/>
    </xf>
    <xf numFmtId="0" fontId="7" fillId="0" borderId="85" xfId="0" applyFont="1" applyBorder="1">
      <alignment vertical="center"/>
    </xf>
    <xf numFmtId="0" fontId="2" fillId="0" borderId="0" xfId="0" applyFont="1" applyBorder="1" applyProtection="1">
      <alignment vertical="center"/>
      <protection hidden="1"/>
    </xf>
    <xf numFmtId="0" fontId="2" fillId="0" borderId="31" xfId="0" applyFont="1" applyBorder="1" applyAlignment="1" applyProtection="1">
      <alignment horizontal="center" vertical="center"/>
      <protection hidden="1"/>
    </xf>
    <xf numFmtId="0" fontId="0" fillId="0" borderId="29" xfId="0" applyFont="1" applyFill="1" applyBorder="1" applyAlignment="1" applyProtection="1">
      <alignment horizontal="center" vertical="center" wrapText="1"/>
      <protection hidden="1"/>
    </xf>
    <xf numFmtId="0" fontId="0" fillId="0" borderId="30" xfId="0" applyBorder="1" applyAlignment="1" applyProtection="1">
      <alignment horizontal="center" vertical="center"/>
      <protection hidden="1"/>
    </xf>
    <xf numFmtId="0" fontId="2" fillId="7" borderId="64" xfId="0" applyFont="1" applyFill="1" applyBorder="1" applyAlignment="1" applyProtection="1">
      <alignment horizontal="center" vertical="center"/>
      <protection hidden="1"/>
    </xf>
    <xf numFmtId="0" fontId="2" fillId="7" borderId="116" xfId="0" applyFont="1" applyFill="1" applyBorder="1" applyAlignment="1" applyProtection="1">
      <alignment horizontal="center" vertical="center"/>
      <protection hidden="1"/>
    </xf>
    <xf numFmtId="0" fontId="18" fillId="0" borderId="118" xfId="0" applyFont="1" applyBorder="1" applyAlignment="1" applyProtection="1">
      <alignment horizontal="center" vertical="center"/>
      <protection hidden="1"/>
    </xf>
    <xf numFmtId="0" fontId="18" fillId="0" borderId="120" xfId="0" applyFont="1" applyBorder="1" applyAlignment="1" applyProtection="1">
      <alignment horizontal="center" vertical="center"/>
      <protection hidden="1"/>
    </xf>
    <xf numFmtId="0" fontId="18" fillId="0" borderId="118" xfId="0" applyFont="1" applyBorder="1" applyAlignment="1" applyProtection="1">
      <alignment horizontal="center" vertical="center"/>
      <protection hidden="1"/>
    </xf>
    <xf numFmtId="0" fontId="18" fillId="0" borderId="120" xfId="0" applyFont="1" applyBorder="1" applyAlignment="1" applyProtection="1">
      <alignment horizontal="center" vertical="center"/>
      <protection hidden="1"/>
    </xf>
    <xf numFmtId="0" fontId="0" fillId="14" borderId="0" xfId="0" applyFont="1" applyFill="1" applyAlignment="1">
      <alignment vertical="center" wrapText="1"/>
    </xf>
    <xf numFmtId="0" fontId="7" fillId="2" borderId="124" xfId="0" applyFont="1" applyFill="1" applyBorder="1" applyAlignment="1">
      <alignment horizontal="center" vertical="center"/>
    </xf>
    <xf numFmtId="0" fontId="7" fillId="2" borderId="125" xfId="0" applyFont="1" applyFill="1" applyBorder="1" applyAlignment="1">
      <alignment horizontal="center" vertical="center"/>
    </xf>
    <xf numFmtId="0" fontId="7" fillId="2" borderId="126" xfId="0" applyFont="1" applyFill="1" applyBorder="1" applyAlignment="1">
      <alignment horizontal="center" vertical="center"/>
    </xf>
    <xf numFmtId="0" fontId="7" fillId="2" borderId="127" xfId="0" applyFont="1" applyFill="1" applyBorder="1" applyAlignment="1">
      <alignment horizontal="center" vertical="center"/>
    </xf>
    <xf numFmtId="0" fontId="7" fillId="2" borderId="119" xfId="0" applyFont="1" applyFill="1" applyBorder="1" applyAlignment="1">
      <alignment horizontal="center" vertical="center"/>
    </xf>
    <xf numFmtId="0" fontId="7" fillId="2" borderId="112" xfId="0" applyFont="1" applyFill="1" applyBorder="1" applyAlignment="1">
      <alignment horizontal="center" vertical="center"/>
    </xf>
    <xf numFmtId="0" fontId="42" fillId="9" borderId="0" xfId="0" applyFont="1" applyFill="1">
      <alignment vertical="center"/>
    </xf>
    <xf numFmtId="0" fontId="2" fillId="0" borderId="0" xfId="0" applyFont="1" applyFill="1">
      <alignment vertical="center"/>
    </xf>
    <xf numFmtId="0" fontId="0" fillId="0" borderId="0" xfId="0" applyFont="1" applyProtection="1">
      <alignment vertical="center"/>
      <protection hidden="1"/>
    </xf>
    <xf numFmtId="0" fontId="25" fillId="0" borderId="0" xfId="0" applyFont="1">
      <alignment vertical="center"/>
    </xf>
    <xf numFmtId="0" fontId="24" fillId="0" borderId="0" xfId="0" applyFont="1" applyAlignment="1" applyProtection="1">
      <alignment horizontal="center" vertical="center"/>
      <protection hidden="1"/>
    </xf>
    <xf numFmtId="0" fontId="6" fillId="9" borderId="133" xfId="0" applyFont="1" applyFill="1" applyBorder="1">
      <alignment vertical="center"/>
    </xf>
    <xf numFmtId="0" fontId="0" fillId="9" borderId="134" xfId="0" applyFill="1" applyBorder="1">
      <alignment vertical="center"/>
    </xf>
    <xf numFmtId="0" fontId="0" fillId="9" borderId="65" xfId="0" applyFill="1" applyBorder="1">
      <alignment vertical="center"/>
    </xf>
    <xf numFmtId="0" fontId="6" fillId="9" borderId="20" xfId="0" applyFont="1" applyFill="1" applyBorder="1">
      <alignment vertical="center"/>
    </xf>
    <xf numFmtId="0" fontId="0" fillId="9" borderId="21" xfId="0" applyFill="1" applyBorder="1">
      <alignment vertical="center"/>
    </xf>
    <xf numFmtId="0" fontId="6" fillId="9" borderId="24" xfId="0" applyFont="1" applyFill="1" applyBorder="1">
      <alignment vertical="center"/>
    </xf>
    <xf numFmtId="0" fontId="0" fillId="9" borderId="25" xfId="0" applyFill="1" applyBorder="1">
      <alignment vertical="center"/>
    </xf>
    <xf numFmtId="0" fontId="0" fillId="9" borderId="26" xfId="0" applyFill="1" applyBorder="1">
      <alignment vertical="center"/>
    </xf>
    <xf numFmtId="0" fontId="7" fillId="18" borderId="0" xfId="0" applyFont="1" applyFill="1">
      <alignment vertical="center"/>
    </xf>
    <xf numFmtId="0" fontId="19" fillId="0" borderId="0" xfId="0" applyFont="1" applyAlignment="1" applyProtection="1">
      <alignment horizontal="center" vertical="center"/>
      <protection hidden="1"/>
    </xf>
    <xf numFmtId="184" fontId="20" fillId="0" borderId="0" xfId="0" applyNumberFormat="1" applyFont="1" applyProtection="1">
      <alignment vertical="center"/>
      <protection hidden="1"/>
    </xf>
    <xf numFmtId="0" fontId="41" fillId="0" borderId="20" xfId="0" applyFont="1" applyBorder="1" applyProtection="1">
      <alignment vertical="center"/>
      <protection hidden="1"/>
    </xf>
    <xf numFmtId="0" fontId="41" fillId="0" borderId="0" xfId="0" applyFont="1" applyAlignment="1" applyProtection="1">
      <alignment horizontal="center" vertical="center"/>
      <protection hidden="1"/>
    </xf>
    <xf numFmtId="0" fontId="54" fillId="0" borderId="0" xfId="0" applyFont="1" applyAlignment="1" applyProtection="1">
      <alignment horizontal="right" vertical="center"/>
      <protection hidden="1"/>
    </xf>
    <xf numFmtId="0" fontId="55" fillId="0" borderId="0" xfId="0" applyFont="1" applyAlignment="1" applyProtection="1">
      <alignment horizontal="right" vertical="center"/>
      <protection hidden="1"/>
    </xf>
    <xf numFmtId="0" fontId="55" fillId="0" borderId="0" xfId="0" applyFont="1" applyAlignment="1" applyProtection="1">
      <alignment horizontal="right" vertical="center"/>
      <protection locked="0" hidden="1"/>
    </xf>
    <xf numFmtId="183" fontId="55" fillId="0" borderId="0" xfId="0" applyNumberFormat="1" applyFont="1" applyAlignment="1" applyProtection="1">
      <alignment horizontal="center" vertical="center"/>
      <protection hidden="1"/>
    </xf>
    <xf numFmtId="0" fontId="55" fillId="0" borderId="0" xfId="0" applyFont="1" applyAlignment="1" applyProtection="1">
      <alignment horizontal="center" vertical="center"/>
      <protection locked="0" hidden="1"/>
    </xf>
    <xf numFmtId="184" fontId="55" fillId="0" borderId="0" xfId="0" applyNumberFormat="1" applyFont="1" applyAlignment="1" applyProtection="1">
      <alignment horizontal="center" vertical="center"/>
      <protection hidden="1"/>
    </xf>
    <xf numFmtId="184" fontId="56" fillId="0" borderId="0" xfId="0" applyNumberFormat="1" applyFont="1" applyProtection="1">
      <alignment vertical="center"/>
      <protection locked="0"/>
    </xf>
    <xf numFmtId="0" fontId="57" fillId="0" borderId="0" xfId="0" applyFont="1">
      <alignment vertical="center"/>
    </xf>
    <xf numFmtId="184" fontId="20" fillId="0" borderId="0" xfId="0" applyNumberFormat="1" applyFont="1" applyAlignment="1" applyProtection="1">
      <alignment horizontal="center" vertical="center"/>
      <protection hidden="1"/>
    </xf>
    <xf numFmtId="0" fontId="9" fillId="0" borderId="0" xfId="0" applyFont="1" applyAlignment="1" applyProtection="1">
      <alignment horizontal="center" vertical="center"/>
      <protection hidden="1"/>
    </xf>
    <xf numFmtId="0" fontId="0" fillId="0" borderId="20" xfId="0" applyBorder="1" applyProtection="1">
      <alignment vertical="center"/>
      <protection hidden="1"/>
    </xf>
    <xf numFmtId="0" fontId="58" fillId="0" borderId="0" xfId="0" applyFont="1" applyAlignment="1">
      <alignment horizontal="center" vertical="center"/>
    </xf>
    <xf numFmtId="0" fontId="58" fillId="0" borderId="0" xfId="0" applyFont="1">
      <alignment vertical="center"/>
    </xf>
    <xf numFmtId="0" fontId="58" fillId="0" borderId="0" xfId="0" applyFont="1" applyAlignment="1" applyProtection="1">
      <alignment horizontal="center" vertical="center"/>
      <protection locked="0"/>
    </xf>
    <xf numFmtId="0" fontId="60" fillId="0" borderId="0" xfId="0" applyFont="1">
      <alignment vertical="center"/>
    </xf>
    <xf numFmtId="0" fontId="6" fillId="9" borderId="0" xfId="0" applyFont="1" applyFill="1">
      <alignment vertical="center"/>
    </xf>
    <xf numFmtId="0" fontId="25" fillId="0" borderId="0" xfId="0" applyFont="1">
      <alignment vertical="center"/>
    </xf>
    <xf numFmtId="0" fontId="24" fillId="0" borderId="0" xfId="0" applyFont="1" applyAlignment="1" applyProtection="1">
      <alignment horizontal="center" vertical="center"/>
      <protection hidden="1"/>
    </xf>
    <xf numFmtId="0" fontId="31" fillId="0" borderId="12" xfId="0" applyFont="1" applyBorder="1" applyAlignment="1" applyProtection="1">
      <alignment horizontal="center" vertical="center"/>
      <protection hidden="1"/>
    </xf>
    <xf numFmtId="0" fontId="31" fillId="0" borderId="15" xfId="0" applyFont="1" applyBorder="1" applyAlignment="1" applyProtection="1">
      <alignment horizontal="center" vertical="center"/>
      <protection hidden="1"/>
    </xf>
    <xf numFmtId="0" fontId="57" fillId="0" borderId="0" xfId="0" applyFont="1">
      <alignment vertical="center"/>
    </xf>
    <xf numFmtId="0" fontId="31" fillId="0" borderId="34" xfId="0" applyFont="1" applyBorder="1" applyAlignment="1" applyProtection="1">
      <alignment vertical="center"/>
      <protection hidden="1"/>
    </xf>
    <xf numFmtId="0" fontId="31" fillId="0" borderId="34" xfId="0" applyFont="1" applyBorder="1" applyAlignment="1" applyProtection="1">
      <alignment horizontal="left" vertical="center"/>
      <protection hidden="1"/>
    </xf>
    <xf numFmtId="0" fontId="2" fillId="0" borderId="114" xfId="0" applyFont="1" applyBorder="1" applyAlignment="1" applyProtection="1">
      <alignment horizontal="center" vertical="center" wrapText="1"/>
      <protection hidden="1"/>
    </xf>
    <xf numFmtId="0" fontId="2" fillId="0" borderId="139" xfId="0" applyFont="1" applyBorder="1" applyAlignment="1" applyProtection="1">
      <alignment horizontal="center" vertical="center" wrapText="1"/>
      <protection hidden="1"/>
    </xf>
    <xf numFmtId="0" fontId="0" fillId="0" borderId="114" xfId="0" applyBorder="1" applyAlignment="1" applyProtection="1">
      <alignment horizontal="center" vertical="center" wrapText="1"/>
      <protection hidden="1"/>
    </xf>
    <xf numFmtId="0" fontId="0" fillId="0" borderId="134" xfId="0" applyBorder="1" applyAlignment="1" applyProtection="1">
      <alignment horizontal="center" vertical="center" wrapText="1"/>
      <protection hidden="1"/>
    </xf>
    <xf numFmtId="0" fontId="0" fillId="0" borderId="115" xfId="0" applyBorder="1" applyAlignment="1" applyProtection="1">
      <alignment horizontal="center" vertical="center" wrapText="1"/>
      <protection hidden="1"/>
    </xf>
    <xf numFmtId="0" fontId="0" fillId="0" borderId="113" xfId="0" applyBorder="1" applyAlignment="1" applyProtection="1">
      <alignment horizontal="center" vertical="center" wrapText="1"/>
      <protection hidden="1"/>
    </xf>
    <xf numFmtId="0" fontId="2" fillId="7" borderId="138" xfId="0" applyFont="1" applyFill="1" applyBorder="1" applyAlignment="1" applyProtection="1">
      <alignment vertical="center"/>
      <protection hidden="1"/>
    </xf>
    <xf numFmtId="0" fontId="2" fillId="7" borderId="138" xfId="0" applyFont="1" applyFill="1" applyBorder="1" applyAlignment="1" applyProtection="1">
      <alignment horizontal="center" vertical="center"/>
      <protection hidden="1"/>
    </xf>
    <xf numFmtId="0" fontId="2" fillId="0" borderId="113" xfId="0" applyFont="1" applyBorder="1" applyAlignment="1" applyProtection="1">
      <alignment horizontal="center" vertical="center" wrapText="1"/>
      <protection hidden="1"/>
    </xf>
    <xf numFmtId="0" fontId="2" fillId="0" borderId="115" xfId="0" applyFont="1" applyBorder="1" applyAlignment="1" applyProtection="1">
      <alignment horizontal="center" vertical="center" wrapText="1"/>
      <protection hidden="1"/>
    </xf>
    <xf numFmtId="0" fontId="2" fillId="7" borderId="140" xfId="0" applyFont="1" applyFill="1" applyBorder="1" applyAlignment="1" applyProtection="1">
      <alignment vertical="center"/>
      <protection hidden="1"/>
    </xf>
    <xf numFmtId="0" fontId="2" fillId="7" borderId="141" xfId="0" applyFont="1" applyFill="1" applyBorder="1" applyAlignment="1" applyProtection="1">
      <alignment vertical="center" shrinkToFit="1"/>
      <protection hidden="1"/>
    </xf>
    <xf numFmtId="0" fontId="2" fillId="7" borderId="142" xfId="0" applyFont="1" applyFill="1" applyBorder="1" applyAlignment="1" applyProtection="1">
      <alignment vertical="center"/>
      <protection hidden="1"/>
    </xf>
    <xf numFmtId="0" fontId="2" fillId="7" borderId="143" xfId="0" applyFont="1" applyFill="1" applyBorder="1" applyAlignment="1" applyProtection="1">
      <alignment vertical="center"/>
      <protection hidden="1"/>
    </xf>
    <xf numFmtId="0" fontId="2" fillId="7" borderId="144" xfId="0" applyFont="1" applyFill="1" applyBorder="1" applyAlignment="1" applyProtection="1">
      <alignment vertical="center" shrinkToFit="1"/>
      <protection hidden="1"/>
    </xf>
    <xf numFmtId="0" fontId="2" fillId="0" borderId="133" xfId="0" applyFont="1" applyBorder="1" applyAlignment="1" applyProtection="1">
      <alignment horizontal="center" vertical="center" wrapText="1"/>
      <protection hidden="1"/>
    </xf>
    <xf numFmtId="0" fontId="2" fillId="0" borderId="76" xfId="0" applyFont="1" applyBorder="1" applyAlignment="1" applyProtection="1">
      <alignment horizontal="center" vertical="center" wrapText="1"/>
      <protection hidden="1"/>
    </xf>
    <xf numFmtId="0" fontId="2" fillId="7" borderId="141" xfId="0" applyFont="1" applyFill="1" applyBorder="1" applyAlignment="1" applyProtection="1">
      <alignment vertical="center"/>
      <protection hidden="1"/>
    </xf>
    <xf numFmtId="0" fontId="2" fillId="7" borderId="144" xfId="0" applyFont="1" applyFill="1" applyBorder="1" applyAlignment="1" applyProtection="1">
      <alignment vertical="center"/>
      <protection hidden="1"/>
    </xf>
    <xf numFmtId="0" fontId="2" fillId="7" borderId="140" xfId="0" applyFont="1" applyFill="1" applyBorder="1" applyAlignment="1" applyProtection="1">
      <alignment horizontal="center" vertical="center"/>
      <protection hidden="1"/>
    </xf>
    <xf numFmtId="0" fontId="2" fillId="7" borderId="142" xfId="0" applyFont="1" applyFill="1" applyBorder="1" applyAlignment="1" applyProtection="1">
      <alignment horizontal="center" vertical="center"/>
      <protection hidden="1"/>
    </xf>
    <xf numFmtId="0" fontId="2" fillId="7" borderId="143" xfId="0" applyFont="1" applyFill="1" applyBorder="1" applyAlignment="1" applyProtection="1">
      <alignment horizontal="center" vertical="center"/>
      <protection hidden="1"/>
    </xf>
    <xf numFmtId="0" fontId="0" fillId="0" borderId="76" xfId="0" applyBorder="1" applyAlignment="1" applyProtection="1">
      <alignment horizontal="center" vertical="center" wrapText="1"/>
      <protection hidden="1"/>
    </xf>
    <xf numFmtId="0" fontId="2" fillId="8" borderId="30" xfId="0" applyFont="1" applyFill="1" applyBorder="1" applyAlignment="1" applyProtection="1">
      <alignment vertical="center"/>
      <protection hidden="1"/>
    </xf>
    <xf numFmtId="182" fontId="2" fillId="8" borderId="30" xfId="0" applyNumberFormat="1" applyFont="1" applyFill="1" applyBorder="1" applyAlignment="1" applyProtection="1">
      <alignment vertical="center"/>
      <protection hidden="1"/>
    </xf>
    <xf numFmtId="0" fontId="0" fillId="8" borderId="30" xfId="0" applyFill="1" applyBorder="1" applyAlignment="1">
      <alignment vertical="center"/>
    </xf>
    <xf numFmtId="0" fontId="0" fillId="8" borderId="30" xfId="0" applyFill="1" applyBorder="1" applyAlignment="1">
      <alignment vertical="center" shrinkToFit="1"/>
    </xf>
    <xf numFmtId="0" fontId="0" fillId="8" borderId="40" xfId="0" applyFill="1" applyBorder="1" applyAlignment="1">
      <alignment vertical="center" shrinkToFit="1"/>
    </xf>
    <xf numFmtId="0" fontId="0" fillId="7" borderId="140" xfId="0" applyFont="1" applyFill="1" applyBorder="1" applyAlignment="1" applyProtection="1">
      <alignment horizontal="center" vertical="center" wrapText="1"/>
      <protection hidden="1"/>
    </xf>
    <xf numFmtId="177" fontId="2" fillId="7" borderId="138" xfId="0" applyNumberFormat="1" applyFont="1" applyFill="1" applyBorder="1" applyAlignment="1" applyProtection="1">
      <alignment horizontal="center" vertical="center"/>
      <protection hidden="1"/>
    </xf>
    <xf numFmtId="0" fontId="2" fillId="7" borderId="141" xfId="0" applyFont="1" applyFill="1" applyBorder="1" applyAlignment="1" applyProtection="1">
      <alignment horizontal="center" vertical="center"/>
      <protection hidden="1"/>
    </xf>
    <xf numFmtId="177" fontId="2" fillId="7" borderId="143" xfId="0" applyNumberFormat="1" applyFont="1" applyFill="1" applyBorder="1" applyAlignment="1" applyProtection="1">
      <alignment horizontal="center" vertical="center"/>
      <protection hidden="1"/>
    </xf>
    <xf numFmtId="0" fontId="2" fillId="7" borderId="144" xfId="0" applyFont="1" applyFill="1" applyBorder="1" applyAlignment="1" applyProtection="1">
      <alignment horizontal="center" vertical="center"/>
      <protection hidden="1"/>
    </xf>
    <xf numFmtId="0" fontId="2" fillId="7" borderId="146" xfId="0" applyFont="1" applyFill="1" applyBorder="1" applyAlignment="1" applyProtection="1">
      <alignment horizontal="center" vertical="center"/>
      <protection hidden="1"/>
    </xf>
    <xf numFmtId="0" fontId="2" fillId="7" borderId="147" xfId="0" applyFont="1" applyFill="1" applyBorder="1" applyAlignment="1" applyProtection="1">
      <alignment horizontal="center" vertical="center"/>
      <protection hidden="1"/>
    </xf>
    <xf numFmtId="0" fontId="2" fillId="7" borderId="148" xfId="0" applyFont="1" applyFill="1" applyBorder="1" applyAlignment="1" applyProtection="1">
      <alignment horizontal="center" vertical="center"/>
      <protection hidden="1"/>
    </xf>
    <xf numFmtId="0" fontId="2" fillId="7" borderId="145" xfId="0" applyFont="1" applyFill="1" applyBorder="1" applyAlignment="1" applyProtection="1">
      <alignment horizontal="center" vertical="center"/>
      <protection hidden="1"/>
    </xf>
    <xf numFmtId="49" fontId="2" fillId="8" borderId="30" xfId="0" applyNumberFormat="1" applyFont="1" applyFill="1" applyBorder="1" applyAlignment="1" applyProtection="1">
      <alignment vertical="center"/>
      <protection hidden="1"/>
    </xf>
    <xf numFmtId="0" fontId="0" fillId="9" borderId="0" xfId="0" applyFill="1" applyBorder="1">
      <alignment vertical="center"/>
    </xf>
    <xf numFmtId="0" fontId="1" fillId="0" borderId="115" xfId="0" applyFont="1" applyBorder="1" applyAlignment="1" applyProtection="1">
      <alignment horizontal="center" vertical="center" wrapText="1"/>
      <protection hidden="1"/>
    </xf>
    <xf numFmtId="0" fontId="20" fillId="0" borderId="0" xfId="0" applyFont="1" applyAlignment="1" applyProtection="1">
      <alignment vertical="center"/>
      <protection hidden="1"/>
    </xf>
    <xf numFmtId="0" fontId="20" fillId="0" borderId="0" xfId="0" applyFont="1" applyAlignment="1" applyProtection="1">
      <alignment horizontal="left" vertical="center"/>
      <protection hidden="1"/>
    </xf>
    <xf numFmtId="0" fontId="31" fillId="0" borderId="60" xfId="0" applyFont="1" applyBorder="1" applyProtection="1">
      <alignment vertical="center"/>
      <protection hidden="1"/>
    </xf>
    <xf numFmtId="0" fontId="31" fillId="0" borderId="33" xfId="0" applyFont="1" applyBorder="1" applyProtection="1">
      <alignment vertical="center"/>
      <protection hidden="1"/>
    </xf>
    <xf numFmtId="0" fontId="31" fillId="0" borderId="61" xfId="0" applyFont="1" applyBorder="1" applyAlignment="1" applyProtection="1">
      <alignment horizontal="left" vertical="center" indent="1"/>
      <protection hidden="1"/>
    </xf>
    <xf numFmtId="0" fontId="55" fillId="0" borderId="0" xfId="0" applyFont="1" applyAlignment="1" applyProtection="1">
      <alignment vertical="center"/>
      <protection hidden="1"/>
    </xf>
    <xf numFmtId="0" fontId="6" fillId="0" borderId="0" xfId="0" applyFont="1">
      <alignment vertical="center"/>
    </xf>
    <xf numFmtId="0" fontId="44" fillId="0" borderId="0" xfId="0" applyFont="1">
      <alignment vertical="center"/>
    </xf>
    <xf numFmtId="0" fontId="7" fillId="3" borderId="37" xfId="0" applyFont="1" applyFill="1" applyBorder="1" applyAlignment="1" applyProtection="1">
      <alignment horizontal="center" vertical="center" wrapText="1"/>
      <protection locked="0"/>
    </xf>
    <xf numFmtId="0" fontId="7" fillId="3" borderId="15" xfId="0" applyFont="1" applyFill="1" applyBorder="1" applyAlignment="1" applyProtection="1">
      <alignment horizontal="center" vertical="center" wrapText="1"/>
      <protection locked="0"/>
    </xf>
    <xf numFmtId="0" fontId="7" fillId="3" borderId="38" xfId="0" applyFont="1" applyFill="1" applyBorder="1" applyAlignment="1" applyProtection="1">
      <alignment horizontal="center" vertical="center" wrapText="1"/>
      <protection locked="0"/>
    </xf>
    <xf numFmtId="0" fontId="7" fillId="0" borderId="62" xfId="0" applyFont="1" applyBorder="1" applyAlignment="1" applyProtection="1">
      <alignment horizontal="center" vertical="center"/>
      <protection locked="0"/>
    </xf>
    <xf numFmtId="0" fontId="7" fillId="0" borderId="33" xfId="0" applyFont="1" applyBorder="1" applyAlignment="1" applyProtection="1">
      <alignment horizontal="center" vertical="center"/>
      <protection locked="0"/>
    </xf>
    <xf numFmtId="0" fontId="7" fillId="0" borderId="61" xfId="0" applyFont="1" applyBorder="1" applyAlignment="1" applyProtection="1">
      <alignment horizontal="center" vertical="center"/>
      <protection locked="0"/>
    </xf>
    <xf numFmtId="0" fontId="7" fillId="2" borderId="52" xfId="0" applyFont="1" applyFill="1" applyBorder="1" applyAlignment="1">
      <alignment horizontal="left" vertical="center"/>
    </xf>
    <xf numFmtId="0" fontId="7" fillId="2" borderId="60" xfId="0" applyFont="1" applyFill="1" applyBorder="1" applyAlignment="1">
      <alignment horizontal="left" vertical="center"/>
    </xf>
    <xf numFmtId="0" fontId="7" fillId="2" borderId="33" xfId="0" applyFont="1" applyFill="1" applyBorder="1" applyAlignment="1">
      <alignment horizontal="left" vertical="center"/>
    </xf>
    <xf numFmtId="0" fontId="7" fillId="2" borderId="61" xfId="0" applyFont="1" applyFill="1" applyBorder="1" applyAlignment="1">
      <alignment horizontal="left" vertical="center"/>
    </xf>
    <xf numFmtId="0" fontId="7" fillId="2" borderId="52" xfId="0" applyFont="1" applyFill="1" applyBorder="1">
      <alignment vertical="center"/>
    </xf>
    <xf numFmtId="0" fontId="7" fillId="2" borderId="14" xfId="0" applyFont="1" applyFill="1" applyBorder="1" applyAlignment="1">
      <alignment horizontal="left" vertical="center"/>
    </xf>
    <xf numFmtId="0" fontId="7" fillId="2" borderId="15" xfId="0" applyFont="1" applyFill="1" applyBorder="1" applyAlignment="1">
      <alignment horizontal="left" vertical="center"/>
    </xf>
    <xf numFmtId="0" fontId="7" fillId="2" borderId="38" xfId="0" applyFont="1" applyFill="1" applyBorder="1" applyAlignment="1">
      <alignment horizontal="left" vertical="center"/>
    </xf>
    <xf numFmtId="0" fontId="7" fillId="0" borderId="101" xfId="0" applyFont="1" applyBorder="1" applyAlignment="1" applyProtection="1">
      <alignment horizontal="center" vertical="center"/>
      <protection locked="0"/>
    </xf>
    <xf numFmtId="0" fontId="7" fillId="0" borderId="102" xfId="0" applyFont="1" applyBorder="1" applyAlignment="1" applyProtection="1">
      <alignment horizontal="center" vertical="center"/>
      <protection locked="0"/>
    </xf>
    <xf numFmtId="0" fontId="7" fillId="7" borderId="149" xfId="0" applyFont="1" applyFill="1" applyBorder="1" applyAlignment="1">
      <alignment horizontal="center" vertical="center" wrapText="1"/>
    </xf>
    <xf numFmtId="0" fontId="7" fillId="7" borderId="150" xfId="0" applyFont="1" applyFill="1" applyBorder="1" applyAlignment="1">
      <alignment horizontal="center" vertical="center" wrapText="1"/>
    </xf>
    <xf numFmtId="0" fontId="7" fillId="7" borderId="135" xfId="0" applyFont="1" applyFill="1" applyBorder="1" applyAlignment="1" applyProtection="1">
      <alignment horizontal="center" vertical="center"/>
      <protection locked="0"/>
    </xf>
    <xf numFmtId="0" fontId="7" fillId="7" borderId="136" xfId="0" applyFont="1" applyFill="1" applyBorder="1" applyAlignment="1" applyProtection="1">
      <alignment horizontal="center" vertical="center"/>
      <protection locked="0"/>
    </xf>
    <xf numFmtId="0" fontId="7" fillId="3" borderId="39" xfId="0" applyFont="1" applyFill="1" applyBorder="1" applyAlignment="1" applyProtection="1">
      <alignment horizontal="center" vertical="center"/>
      <protection locked="0"/>
    </xf>
    <xf numFmtId="0" fontId="7" fillId="3" borderId="42" xfId="0" applyFont="1" applyFill="1" applyBorder="1" applyAlignment="1" applyProtection="1">
      <alignment horizontal="center" vertical="center"/>
      <protection locked="0"/>
    </xf>
    <xf numFmtId="0" fontId="7" fillId="3" borderId="51" xfId="0" applyFont="1" applyFill="1" applyBorder="1" applyAlignment="1" applyProtection="1">
      <alignment horizontal="center" vertical="center"/>
      <protection locked="0"/>
    </xf>
    <xf numFmtId="0" fontId="0" fillId="15" borderId="0" xfId="0" applyFont="1" applyFill="1" applyAlignment="1">
      <alignment horizontal="center" vertical="center" wrapText="1"/>
    </xf>
    <xf numFmtId="0" fontId="7" fillId="0" borderId="59" xfId="0" applyFont="1" applyBorder="1" applyAlignment="1" applyProtection="1">
      <alignment horizontal="center" vertical="center"/>
      <protection locked="0"/>
    </xf>
    <xf numFmtId="0" fontId="7" fillId="0" borderId="47" xfId="0" applyFont="1" applyBorder="1" applyAlignment="1" applyProtection="1">
      <alignment horizontal="center" vertical="center"/>
      <protection locked="0"/>
    </xf>
    <xf numFmtId="0" fontId="7" fillId="0" borderId="107" xfId="0" applyFont="1" applyBorder="1" applyAlignment="1" applyProtection="1">
      <alignment horizontal="center" vertical="center"/>
      <protection locked="0"/>
    </xf>
    <xf numFmtId="0" fontId="7" fillId="0" borderId="108" xfId="0" applyFont="1" applyBorder="1" applyAlignment="1" applyProtection="1">
      <alignment horizontal="center" vertical="center"/>
      <protection locked="0"/>
    </xf>
    <xf numFmtId="0" fontId="0" fillId="14" borderId="0" xfId="0" applyFont="1" applyFill="1" applyAlignment="1">
      <alignment horizontal="center" vertical="center" wrapText="1"/>
    </xf>
    <xf numFmtId="0" fontId="5" fillId="0" borderId="0" xfId="0" applyFont="1" applyFill="1" applyAlignment="1">
      <alignment horizontal="center" vertical="center"/>
    </xf>
    <xf numFmtId="0" fontId="7" fillId="0" borderId="0" xfId="0" applyFont="1" applyFill="1" applyAlignment="1">
      <alignment horizontal="center" vertical="center"/>
    </xf>
    <xf numFmtId="0" fontId="7" fillId="18" borderId="39" xfId="0" applyFont="1" applyFill="1" applyBorder="1" applyAlignment="1">
      <alignment horizontal="center" vertical="center"/>
    </xf>
    <xf numFmtId="0" fontId="7" fillId="18" borderId="42" xfId="0" applyFont="1" applyFill="1" applyBorder="1" applyAlignment="1">
      <alignment horizontal="center" vertical="center"/>
    </xf>
    <xf numFmtId="0" fontId="7" fillId="18" borderId="51" xfId="0" applyFont="1" applyFill="1" applyBorder="1" applyAlignment="1">
      <alignment horizontal="center" vertical="center"/>
    </xf>
    <xf numFmtId="0" fontId="7" fillId="3" borderId="24" xfId="0" applyFont="1" applyFill="1" applyBorder="1" applyAlignment="1" applyProtection="1">
      <alignment horizontal="center" vertical="center"/>
      <protection locked="0"/>
    </xf>
    <xf numFmtId="0" fontId="7" fillId="3" borderId="25" xfId="0" applyFont="1" applyFill="1" applyBorder="1" applyAlignment="1" applyProtection="1">
      <alignment horizontal="center" vertical="center"/>
      <protection locked="0"/>
    </xf>
    <xf numFmtId="0" fontId="7" fillId="3" borderId="26" xfId="0" applyFont="1" applyFill="1" applyBorder="1" applyAlignment="1" applyProtection="1">
      <alignment horizontal="center" vertical="center"/>
      <protection locked="0"/>
    </xf>
    <xf numFmtId="0" fontId="7" fillId="2" borderId="57" xfId="0" applyFont="1" applyFill="1" applyBorder="1">
      <alignment vertical="center"/>
    </xf>
    <xf numFmtId="0" fontId="7" fillId="7" borderId="50" xfId="0" applyFont="1" applyFill="1" applyBorder="1" applyAlignment="1">
      <alignment horizontal="center" vertical="center" wrapText="1"/>
    </xf>
    <xf numFmtId="0" fontId="7" fillId="7" borderId="137" xfId="0" applyFont="1" applyFill="1" applyBorder="1" applyAlignment="1" applyProtection="1">
      <alignment horizontal="center" vertical="center"/>
      <protection locked="0"/>
    </xf>
    <xf numFmtId="0" fontId="7" fillId="2" borderId="39"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51" xfId="0" applyFont="1" applyFill="1" applyBorder="1" applyAlignment="1">
      <alignment horizontal="center" vertical="center"/>
    </xf>
    <xf numFmtId="177" fontId="7" fillId="3" borderId="39" xfId="0" applyNumberFormat="1" applyFont="1" applyFill="1" applyBorder="1" applyAlignment="1" applyProtection="1">
      <alignment horizontal="center" vertical="center"/>
      <protection locked="0"/>
    </xf>
    <xf numFmtId="177" fontId="7" fillId="3" borderId="42" xfId="0" applyNumberFormat="1" applyFont="1" applyFill="1" applyBorder="1" applyAlignment="1" applyProtection="1">
      <alignment horizontal="center" vertical="center"/>
      <protection locked="0"/>
    </xf>
    <xf numFmtId="177" fontId="7" fillId="3" borderId="51" xfId="0" applyNumberFormat="1" applyFont="1" applyFill="1" applyBorder="1" applyAlignment="1" applyProtection="1">
      <alignment horizontal="center" vertical="center"/>
      <protection locked="0"/>
    </xf>
    <xf numFmtId="0" fontId="1" fillId="2" borderId="39" xfId="0" applyFont="1" applyFill="1" applyBorder="1" applyAlignment="1">
      <alignment horizontal="center" vertical="center"/>
    </xf>
    <xf numFmtId="0" fontId="1" fillId="2" borderId="42" xfId="0" applyFont="1" applyFill="1" applyBorder="1" applyAlignment="1">
      <alignment horizontal="center" vertical="center"/>
    </xf>
    <xf numFmtId="0" fontId="1" fillId="2" borderId="51" xfId="0" applyFont="1" applyFill="1" applyBorder="1" applyAlignment="1">
      <alignment horizontal="center" vertical="center"/>
    </xf>
    <xf numFmtId="0" fontId="1" fillId="9" borderId="39" xfId="0" applyFont="1" applyFill="1" applyBorder="1" applyAlignment="1">
      <alignment horizontal="center" vertical="center"/>
    </xf>
    <xf numFmtId="0" fontId="1" fillId="9" borderId="42" xfId="0" applyFont="1" applyFill="1" applyBorder="1" applyAlignment="1">
      <alignment horizontal="center" vertical="center"/>
    </xf>
    <xf numFmtId="0" fontId="1" fillId="9" borderId="51" xfId="0" applyFont="1" applyFill="1" applyBorder="1" applyAlignment="1">
      <alignment horizontal="center" vertical="center"/>
    </xf>
    <xf numFmtId="0" fontId="7" fillId="2" borderId="64" xfId="0" applyFont="1" applyFill="1" applyBorder="1">
      <alignment vertical="center"/>
    </xf>
    <xf numFmtId="0" fontId="7" fillId="7" borderId="65" xfId="0" applyFont="1" applyFill="1" applyBorder="1" applyAlignment="1">
      <alignment horizontal="center" vertical="center" wrapText="1"/>
    </xf>
    <xf numFmtId="0" fontId="7" fillId="7" borderId="45" xfId="0" applyFont="1" applyFill="1" applyBorder="1" applyAlignment="1">
      <alignment horizontal="center" vertical="center"/>
    </xf>
    <xf numFmtId="0" fontId="7" fillId="3" borderId="54" xfId="0" applyFont="1" applyFill="1" applyBorder="1" applyAlignment="1" applyProtection="1">
      <alignment horizontal="center" vertical="center" wrapText="1"/>
      <protection locked="0"/>
    </xf>
    <xf numFmtId="0" fontId="7" fillId="3" borderId="100" xfId="0" applyFont="1" applyFill="1" applyBorder="1" applyAlignment="1" applyProtection="1">
      <alignment horizontal="center" vertical="center" wrapText="1"/>
      <protection locked="0"/>
    </xf>
    <xf numFmtId="0" fontId="7" fillId="3" borderId="55" xfId="0" applyFont="1" applyFill="1" applyBorder="1" applyAlignment="1" applyProtection="1">
      <alignment horizontal="center" vertical="center" wrapText="1"/>
      <protection locked="0"/>
    </xf>
    <xf numFmtId="0" fontId="7" fillId="2" borderId="57" xfId="0" applyFont="1" applyFill="1" applyBorder="1" applyAlignment="1">
      <alignment horizontal="left" vertical="center"/>
    </xf>
    <xf numFmtId="0" fontId="7" fillId="2" borderId="58" xfId="0" applyFont="1" applyFill="1" applyBorder="1" applyAlignment="1">
      <alignment horizontal="left" vertical="center"/>
    </xf>
    <xf numFmtId="0" fontId="7" fillId="2" borderId="12" xfId="0" applyFont="1" applyFill="1" applyBorder="1" applyAlignment="1">
      <alignment horizontal="left" vertical="center"/>
    </xf>
    <xf numFmtId="0" fontId="7" fillId="2" borderId="47" xfId="0" applyFont="1" applyFill="1" applyBorder="1" applyAlignment="1">
      <alignment horizontal="left" vertical="center"/>
    </xf>
    <xf numFmtId="0" fontId="7" fillId="3" borderId="59" xfId="0" applyFont="1" applyFill="1" applyBorder="1" applyAlignment="1" applyProtection="1">
      <alignment horizontal="center" vertical="center" wrapText="1"/>
      <protection locked="0"/>
    </xf>
    <xf numFmtId="0" fontId="7" fillId="3" borderId="12" xfId="0" applyFont="1" applyFill="1" applyBorder="1" applyAlignment="1" applyProtection="1">
      <alignment horizontal="center" vertical="center" wrapText="1"/>
      <protection locked="0"/>
    </xf>
    <xf numFmtId="0" fontId="7" fillId="3" borderId="47" xfId="0" applyFont="1" applyFill="1" applyBorder="1" applyAlignment="1" applyProtection="1">
      <alignment horizontal="center" vertical="center" wrapText="1"/>
      <protection locked="0"/>
    </xf>
    <xf numFmtId="0" fontId="7" fillId="2" borderId="63" xfId="0" applyFont="1" applyFill="1" applyBorder="1" applyAlignment="1">
      <alignment horizontal="left" vertical="center"/>
    </xf>
    <xf numFmtId="0" fontId="7" fillId="2" borderId="100" xfId="0" applyFont="1" applyFill="1" applyBorder="1" applyAlignment="1">
      <alignment horizontal="left" vertical="center"/>
    </xf>
    <xf numFmtId="0" fontId="7" fillId="2" borderId="55" xfId="0" applyFont="1" applyFill="1" applyBorder="1" applyAlignment="1">
      <alignment horizontal="left" vertical="center"/>
    </xf>
    <xf numFmtId="0" fontId="7" fillId="2" borderId="122" xfId="0" applyFont="1" applyFill="1" applyBorder="1" applyAlignment="1">
      <alignment horizontal="center" vertical="center"/>
    </xf>
    <xf numFmtId="0" fontId="7" fillId="2" borderId="123" xfId="0" applyFont="1" applyFill="1" applyBorder="1" applyAlignment="1">
      <alignment horizontal="center" vertical="center"/>
    </xf>
    <xf numFmtId="0" fontId="7" fillId="3" borderId="67"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0" fontId="7" fillId="3" borderId="68" xfId="0" applyFont="1" applyFill="1" applyBorder="1" applyAlignment="1" applyProtection="1">
      <alignment horizontal="center" vertical="center"/>
      <protection locked="0"/>
    </xf>
    <xf numFmtId="0" fontId="7" fillId="3" borderId="34" xfId="0" applyFont="1" applyFill="1" applyBorder="1" applyAlignment="1" applyProtection="1">
      <alignment horizontal="center" vertical="center"/>
      <protection locked="0"/>
    </xf>
    <xf numFmtId="0" fontId="7" fillId="3" borderId="36" xfId="0" applyFont="1" applyFill="1" applyBorder="1" applyAlignment="1" applyProtection="1">
      <alignment horizontal="center" vertical="center"/>
      <protection locked="0"/>
    </xf>
    <xf numFmtId="0" fontId="7" fillId="2" borderId="67"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68"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1" xfId="0" applyFont="1" applyFill="1" applyBorder="1" applyAlignment="1">
      <alignment horizontal="center" vertical="center"/>
    </xf>
    <xf numFmtId="0" fontId="7" fillId="4" borderId="1" xfId="0" applyFont="1" applyFill="1" applyBorder="1" applyAlignment="1" applyProtection="1">
      <alignment horizontal="center" vertical="center"/>
      <protection locked="0"/>
    </xf>
    <xf numFmtId="0" fontId="7" fillId="4" borderId="10" xfId="0" applyFont="1" applyFill="1" applyBorder="1" applyAlignment="1" applyProtection="1">
      <alignment horizontal="center" vertical="center"/>
      <protection locked="0"/>
    </xf>
    <xf numFmtId="0" fontId="7" fillId="4" borderId="48" xfId="0" applyFont="1" applyFill="1" applyBorder="1" applyAlignment="1" applyProtection="1">
      <alignment horizontal="center" vertical="center"/>
      <protection locked="0"/>
    </xf>
    <xf numFmtId="49" fontId="7" fillId="4" borderId="1" xfId="0" applyNumberFormat="1" applyFont="1" applyFill="1" applyBorder="1" applyAlignment="1" applyProtection="1">
      <alignment horizontal="center" vertical="center"/>
      <protection locked="0"/>
    </xf>
    <xf numFmtId="49" fontId="7" fillId="4" borderId="10" xfId="0" applyNumberFormat="1" applyFont="1" applyFill="1" applyBorder="1" applyAlignment="1" applyProtection="1">
      <alignment horizontal="center" vertical="center"/>
      <protection locked="0"/>
    </xf>
    <xf numFmtId="49" fontId="7" fillId="4" borderId="48" xfId="0" applyNumberFormat="1" applyFont="1" applyFill="1" applyBorder="1" applyAlignment="1" applyProtection="1">
      <alignment horizontal="center" vertical="center"/>
      <protection locked="0"/>
    </xf>
    <xf numFmtId="0" fontId="62" fillId="9" borderId="90" xfId="1" applyFont="1" applyFill="1" applyBorder="1" applyAlignment="1">
      <alignment horizontal="center" vertical="center" wrapText="1"/>
    </xf>
    <xf numFmtId="0" fontId="62" fillId="9" borderId="91" xfId="1" applyFont="1" applyFill="1" applyBorder="1" applyAlignment="1">
      <alignment horizontal="center" vertical="center" wrapText="1"/>
    </xf>
    <xf numFmtId="0" fontId="62" fillId="9" borderId="92" xfId="1" applyFont="1" applyFill="1" applyBorder="1" applyAlignment="1">
      <alignment horizontal="center" vertical="center" wrapText="1"/>
    </xf>
    <xf numFmtId="0" fontId="7" fillId="2" borderId="57" xfId="0" applyFont="1" applyFill="1" applyBorder="1" applyAlignment="1">
      <alignment horizontal="center" vertical="center" shrinkToFit="1"/>
    </xf>
    <xf numFmtId="0" fontId="7" fillId="2" borderId="19" xfId="0" applyFont="1" applyFill="1" applyBorder="1" applyAlignment="1">
      <alignment horizontal="center" vertical="center" shrinkToFit="1"/>
    </xf>
    <xf numFmtId="0" fontId="7" fillId="2" borderId="69" xfId="0" applyFont="1" applyFill="1" applyBorder="1" applyAlignment="1">
      <alignment horizontal="center" vertical="center" shrinkToFit="1"/>
    </xf>
    <xf numFmtId="0" fontId="7" fillId="2" borderId="5"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24" xfId="0" applyFont="1" applyFill="1" applyBorder="1" applyAlignment="1">
      <alignment horizontal="center" vertical="center"/>
    </xf>
    <xf numFmtId="0" fontId="7" fillId="2" borderId="70"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7" xfId="0" applyFont="1" applyFill="1" applyBorder="1" applyAlignment="1">
      <alignment horizontal="center" vertical="center"/>
    </xf>
    <xf numFmtId="49" fontId="7" fillId="4" borderId="34" xfId="0" applyNumberFormat="1" applyFont="1" applyFill="1" applyBorder="1" applyAlignment="1" applyProtection="1">
      <alignment horizontal="center" vertical="center"/>
      <protection locked="0"/>
    </xf>
    <xf numFmtId="49" fontId="7" fillId="4" borderId="36" xfId="0" applyNumberFormat="1" applyFont="1" applyFill="1" applyBorder="1" applyAlignment="1" applyProtection="1">
      <alignment horizontal="center" vertical="center"/>
      <protection locked="0"/>
    </xf>
    <xf numFmtId="0" fontId="7" fillId="4" borderId="7" xfId="0" applyFont="1" applyFill="1" applyBorder="1" applyAlignment="1" applyProtection="1">
      <alignment horizontal="center" vertical="center"/>
      <protection locked="0"/>
    </xf>
    <xf numFmtId="0" fontId="7" fillId="4" borderId="130" xfId="0" applyFont="1" applyFill="1" applyBorder="1" applyAlignment="1" applyProtection="1">
      <alignment horizontal="center" vertical="center"/>
      <protection locked="0"/>
    </xf>
    <xf numFmtId="0" fontId="7" fillId="4" borderId="131" xfId="0" applyFont="1" applyFill="1" applyBorder="1" applyAlignment="1" applyProtection="1">
      <alignment horizontal="center" vertical="center"/>
      <protection locked="0"/>
    </xf>
    <xf numFmtId="0" fontId="30" fillId="9" borderId="0" xfId="0" applyFont="1" applyFill="1" applyBorder="1" applyAlignment="1">
      <alignment horizontal="center" vertical="center"/>
    </xf>
    <xf numFmtId="0" fontId="21" fillId="2" borderId="0" xfId="0" applyFont="1" applyFill="1" applyAlignment="1">
      <alignment horizontal="center" vertical="center"/>
    </xf>
    <xf numFmtId="0" fontId="6" fillId="5" borderId="73" xfId="0" applyFont="1" applyFill="1" applyBorder="1" applyAlignment="1">
      <alignment horizontal="right" vertical="center"/>
    </xf>
    <xf numFmtId="0" fontId="6" fillId="5" borderId="74" xfId="0" applyFont="1" applyFill="1" applyBorder="1" applyAlignment="1">
      <alignment horizontal="right" vertical="center"/>
    </xf>
    <xf numFmtId="0" fontId="6" fillId="5" borderId="75" xfId="0" applyFont="1" applyFill="1" applyBorder="1" applyAlignment="1">
      <alignment horizontal="right" vertical="center"/>
    </xf>
    <xf numFmtId="0" fontId="7" fillId="2" borderId="64" xfId="0" applyFont="1" applyFill="1" applyBorder="1" applyAlignment="1">
      <alignment horizontal="center" vertical="center"/>
    </xf>
    <xf numFmtId="0" fontId="7" fillId="2" borderId="32" xfId="0" applyFont="1" applyFill="1" applyBorder="1" applyAlignment="1">
      <alignment horizontal="center" vertical="center"/>
    </xf>
    <xf numFmtId="0" fontId="7" fillId="3" borderId="32" xfId="0" applyFont="1" applyFill="1" applyBorder="1" applyAlignment="1" applyProtection="1">
      <alignment horizontal="center" vertical="center"/>
      <protection locked="0"/>
    </xf>
    <xf numFmtId="0" fontId="7" fillId="3" borderId="87" xfId="0" applyFont="1" applyFill="1" applyBorder="1" applyAlignment="1" applyProtection="1">
      <alignment horizontal="center" vertical="center"/>
      <protection locked="0"/>
    </xf>
    <xf numFmtId="0" fontId="7" fillId="3" borderId="76" xfId="0" applyFont="1" applyFill="1" applyBorder="1" applyAlignment="1" applyProtection="1">
      <alignment horizontal="center" vertical="center"/>
      <protection locked="0"/>
    </xf>
    <xf numFmtId="0" fontId="7" fillId="2" borderId="52" xfId="0" applyFont="1" applyFill="1" applyBorder="1" applyAlignment="1">
      <alignment horizontal="center" vertical="center"/>
    </xf>
    <xf numFmtId="0" fontId="22" fillId="2" borderId="0" xfId="0" applyFont="1" applyFill="1" applyAlignment="1">
      <alignment horizontal="center" vertical="center"/>
    </xf>
    <xf numFmtId="0" fontId="6" fillId="5" borderId="77" xfId="0" applyFont="1" applyFill="1" applyBorder="1">
      <alignment vertical="center"/>
    </xf>
    <xf numFmtId="0" fontId="6" fillId="5" borderId="78" xfId="0" applyFont="1" applyFill="1" applyBorder="1">
      <alignment vertical="center"/>
    </xf>
    <xf numFmtId="0" fontId="6" fillId="5" borderId="79" xfId="0" applyFont="1" applyFill="1" applyBorder="1">
      <alignment vertical="center"/>
    </xf>
    <xf numFmtId="0" fontId="6" fillId="5" borderId="71" xfId="0" applyFont="1" applyFill="1" applyBorder="1">
      <alignment vertical="center"/>
    </xf>
    <xf numFmtId="0" fontId="6" fillId="5" borderId="0" xfId="0" applyFont="1" applyFill="1">
      <alignment vertical="center"/>
    </xf>
    <xf numFmtId="0" fontId="6" fillId="5" borderId="72" xfId="0" applyFont="1" applyFill="1" applyBorder="1">
      <alignment vertical="center"/>
    </xf>
    <xf numFmtId="0" fontId="61" fillId="5" borderId="71" xfId="0" applyFont="1" applyFill="1" applyBorder="1">
      <alignment vertical="center"/>
    </xf>
    <xf numFmtId="0" fontId="61" fillId="5" borderId="0" xfId="0" applyFont="1" applyFill="1">
      <alignment vertical="center"/>
    </xf>
    <xf numFmtId="0" fontId="61" fillId="5" borderId="72" xfId="0" applyFont="1" applyFill="1" applyBorder="1">
      <alignment vertical="center"/>
    </xf>
    <xf numFmtId="176" fontId="7" fillId="2" borderId="1" xfId="0" applyNumberFormat="1" applyFont="1" applyFill="1" applyBorder="1" applyAlignment="1">
      <alignment horizontal="center" vertical="center"/>
    </xf>
    <xf numFmtId="176" fontId="7" fillId="2" borderId="10" xfId="0" applyNumberFormat="1" applyFont="1" applyFill="1" applyBorder="1" applyAlignment="1">
      <alignment horizontal="center" vertical="center"/>
    </xf>
    <xf numFmtId="176" fontId="7" fillId="2" borderId="48" xfId="0" applyNumberFormat="1" applyFont="1" applyFill="1" applyBorder="1" applyAlignment="1">
      <alignment horizontal="center" vertical="center"/>
    </xf>
    <xf numFmtId="0" fontId="44" fillId="5" borderId="71" xfId="0" applyFont="1" applyFill="1" applyBorder="1">
      <alignment vertical="center"/>
    </xf>
    <xf numFmtId="0" fontId="44" fillId="5" borderId="0" xfId="0" applyFont="1" applyFill="1">
      <alignment vertical="center"/>
    </xf>
    <xf numFmtId="0" fontId="44" fillId="5" borderId="72" xfId="0" applyFont="1" applyFill="1" applyBorder="1">
      <alignment vertical="center"/>
    </xf>
    <xf numFmtId="0" fontId="7" fillId="18" borderId="1" xfId="0" applyFont="1" applyFill="1" applyBorder="1" applyAlignment="1" applyProtection="1">
      <alignment horizontal="center" vertical="center"/>
      <protection locked="0"/>
    </xf>
    <xf numFmtId="0" fontId="7" fillId="18" borderId="10" xfId="0" applyFont="1" applyFill="1" applyBorder="1" applyAlignment="1" applyProtection="1">
      <alignment horizontal="center" vertical="center"/>
      <protection locked="0"/>
    </xf>
    <xf numFmtId="0" fontId="7" fillId="18" borderId="48" xfId="0" applyFont="1" applyFill="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7" fillId="0" borderId="1" xfId="0" applyFont="1" applyBorder="1" applyAlignment="1" applyProtection="1">
      <alignment horizontal="center" vertical="center" shrinkToFit="1"/>
      <protection locked="0"/>
    </xf>
    <xf numFmtId="0" fontId="7" fillId="0" borderId="10" xfId="0" applyFont="1" applyBorder="1" applyAlignment="1" applyProtection="1">
      <alignment horizontal="center" vertical="center" shrinkToFit="1"/>
      <protection locked="0"/>
    </xf>
    <xf numFmtId="0" fontId="7" fillId="0" borderId="48" xfId="0" applyFont="1" applyBorder="1" applyAlignment="1" applyProtection="1">
      <alignment horizontal="center" vertical="center" shrinkToFit="1"/>
      <protection locked="0"/>
    </xf>
    <xf numFmtId="0" fontId="44" fillId="13" borderId="0" xfId="0" applyFont="1" applyFill="1" applyAlignment="1">
      <alignment horizontal="center" vertical="center" wrapText="1"/>
    </xf>
    <xf numFmtId="0" fontId="44" fillId="14" borderId="0" xfId="0" applyFont="1" applyFill="1" applyAlignment="1">
      <alignment horizontal="center" vertical="center" wrapText="1"/>
    </xf>
    <xf numFmtId="0" fontId="7" fillId="3" borderId="39" xfId="0" applyNumberFormat="1" applyFont="1" applyFill="1" applyBorder="1" applyAlignment="1" applyProtection="1">
      <alignment horizontal="center" vertical="center"/>
      <protection locked="0"/>
    </xf>
    <xf numFmtId="0" fontId="7" fillId="3" borderId="42" xfId="0" applyNumberFormat="1" applyFont="1" applyFill="1" applyBorder="1" applyAlignment="1" applyProtection="1">
      <alignment horizontal="center" vertical="center"/>
      <protection locked="0"/>
    </xf>
    <xf numFmtId="0" fontId="7" fillId="3" borderId="51" xfId="0" applyNumberFormat="1" applyFont="1" applyFill="1" applyBorder="1" applyAlignment="1" applyProtection="1">
      <alignment horizontal="center" vertical="center"/>
      <protection locked="0"/>
    </xf>
    <xf numFmtId="0" fontId="7" fillId="3" borderId="39" xfId="0" applyFont="1" applyFill="1" applyBorder="1" applyAlignment="1" applyProtection="1">
      <alignment horizontal="center" vertical="center" shrinkToFit="1"/>
      <protection locked="0"/>
    </xf>
    <xf numFmtId="0" fontId="7" fillId="3" borderId="51" xfId="0" applyFont="1" applyFill="1" applyBorder="1" applyAlignment="1" applyProtection="1">
      <alignment horizontal="center" vertical="center" shrinkToFit="1"/>
      <protection locked="0"/>
    </xf>
    <xf numFmtId="0" fontId="7" fillId="2" borderId="117" xfId="0" applyFont="1" applyFill="1" applyBorder="1" applyAlignment="1">
      <alignment horizontal="center" vertical="center"/>
    </xf>
    <xf numFmtId="0" fontId="7" fillId="2" borderId="111" xfId="0" applyFont="1" applyFill="1" applyBorder="1" applyAlignment="1">
      <alignment horizontal="center" vertical="center"/>
    </xf>
    <xf numFmtId="0" fontId="7" fillId="2" borderId="128" xfId="0" applyFont="1" applyFill="1" applyBorder="1" applyAlignment="1">
      <alignment horizontal="center" vertical="center"/>
    </xf>
    <xf numFmtId="0" fontId="7" fillId="2" borderId="129" xfId="0" applyFont="1" applyFill="1" applyBorder="1" applyAlignment="1">
      <alignment horizontal="center" vertical="center"/>
    </xf>
    <xf numFmtId="0" fontId="7" fillId="7" borderId="53" xfId="0" applyFont="1" applyFill="1" applyBorder="1" applyAlignment="1" applyProtection="1">
      <alignment horizontal="center" vertical="center"/>
      <protection locked="0"/>
    </xf>
    <xf numFmtId="0" fontId="7" fillId="7" borderId="56" xfId="0" applyFont="1" applyFill="1" applyBorder="1" applyAlignment="1" applyProtection="1">
      <alignment horizontal="center" vertical="center"/>
      <protection locked="0"/>
    </xf>
    <xf numFmtId="0" fontId="7" fillId="7" borderId="46" xfId="0" applyFont="1" applyFill="1" applyBorder="1" applyAlignment="1">
      <alignment horizontal="center" vertical="center" wrapText="1"/>
    </xf>
    <xf numFmtId="0" fontId="7" fillId="7" borderId="66" xfId="0" applyFont="1" applyFill="1" applyBorder="1" applyAlignment="1" applyProtection="1">
      <alignment horizontal="center" vertical="center"/>
      <protection locked="0"/>
    </xf>
    <xf numFmtId="0" fontId="7" fillId="4" borderId="34" xfId="0" applyFont="1" applyFill="1" applyBorder="1" applyAlignment="1" applyProtection="1">
      <alignment horizontal="center" vertical="center"/>
      <protection locked="0"/>
    </xf>
    <xf numFmtId="0" fontId="7" fillId="4" borderId="36" xfId="0" applyFont="1" applyFill="1" applyBorder="1" applyAlignment="1" applyProtection="1">
      <alignment horizontal="center" vertical="center"/>
      <protection locked="0"/>
    </xf>
    <xf numFmtId="0" fontId="7" fillId="4" borderId="1" xfId="0" applyNumberFormat="1" applyFont="1" applyFill="1" applyBorder="1" applyAlignment="1" applyProtection="1">
      <alignment horizontal="center" vertical="center"/>
      <protection locked="0"/>
    </xf>
    <xf numFmtId="0" fontId="7" fillId="4" borderId="10" xfId="0" applyNumberFormat="1" applyFont="1" applyFill="1" applyBorder="1" applyAlignment="1" applyProtection="1">
      <alignment horizontal="center" vertical="center"/>
      <protection locked="0"/>
    </xf>
    <xf numFmtId="0" fontId="7" fillId="4" borderId="48" xfId="0" applyNumberFormat="1" applyFont="1" applyFill="1" applyBorder="1" applyAlignment="1" applyProtection="1">
      <alignment horizontal="center" vertical="center"/>
      <protection locked="0"/>
    </xf>
    <xf numFmtId="0" fontId="62" fillId="9" borderId="90" xfId="1" applyFont="1" applyFill="1" applyBorder="1" applyAlignment="1">
      <alignment horizontal="left" vertical="center" wrapText="1"/>
    </xf>
    <xf numFmtId="0" fontId="62" fillId="9" borderId="91" xfId="1" applyFont="1" applyFill="1" applyBorder="1" applyAlignment="1">
      <alignment horizontal="left" vertical="center" wrapText="1"/>
    </xf>
    <xf numFmtId="0" fontId="62" fillId="9" borderId="92" xfId="1" applyFont="1" applyFill="1" applyBorder="1" applyAlignment="1">
      <alignment horizontal="left" vertical="center" wrapText="1"/>
    </xf>
    <xf numFmtId="0" fontId="44" fillId="9" borderId="0" xfId="0" applyFont="1" applyFill="1" applyAlignment="1">
      <alignment horizontal="center" vertical="center" wrapText="1"/>
    </xf>
    <xf numFmtId="0" fontId="7" fillId="7" borderId="21" xfId="0" applyFont="1" applyFill="1" applyBorder="1" applyAlignment="1">
      <alignment horizontal="center" vertical="center"/>
    </xf>
    <xf numFmtId="0" fontId="7" fillId="7" borderId="43" xfId="0" applyFont="1" applyFill="1" applyBorder="1" applyAlignment="1" applyProtection="1">
      <alignment horizontal="center" vertical="center"/>
      <protection locked="0"/>
    </xf>
    <xf numFmtId="0" fontId="18" fillId="0" borderId="118" xfId="0" applyFont="1" applyBorder="1" applyAlignment="1" applyProtection="1">
      <alignment horizontal="center" vertical="center"/>
      <protection hidden="1"/>
    </xf>
    <xf numFmtId="0" fontId="18" fillId="0" borderId="111" xfId="0" applyFont="1" applyBorder="1" applyAlignment="1" applyProtection="1">
      <alignment horizontal="center" vertical="center"/>
      <protection hidden="1"/>
    </xf>
    <xf numFmtId="0" fontId="18" fillId="0" borderId="112" xfId="0" applyFont="1" applyBorder="1" applyAlignment="1" applyProtection="1">
      <alignment horizontal="center" vertical="center"/>
      <protection hidden="1"/>
    </xf>
    <xf numFmtId="0" fontId="12" fillId="0" borderId="117" xfId="0" applyFont="1" applyBorder="1" applyAlignment="1" applyProtection="1">
      <alignment horizontal="center" vertical="center" shrinkToFit="1"/>
      <protection hidden="1"/>
    </xf>
    <xf numFmtId="0" fontId="12" fillId="0" borderId="118" xfId="0" applyFont="1" applyBorder="1" applyAlignment="1" applyProtection="1">
      <alignment horizontal="center" vertical="center" shrinkToFit="1"/>
      <protection hidden="1"/>
    </xf>
    <xf numFmtId="0" fontId="12" fillId="0" borderId="119" xfId="0" applyFont="1" applyBorder="1" applyAlignment="1" applyProtection="1">
      <alignment horizontal="center" vertical="center" shrinkToFit="1"/>
      <protection hidden="1"/>
    </xf>
    <xf numFmtId="0" fontId="12" fillId="0" borderId="120" xfId="0" applyFont="1" applyBorder="1" applyAlignment="1" applyProtection="1">
      <alignment horizontal="center" vertical="center" shrinkToFit="1"/>
      <protection hidden="1"/>
    </xf>
    <xf numFmtId="0" fontId="26" fillId="0" borderId="0" xfId="0" applyFont="1">
      <alignment vertical="center"/>
    </xf>
    <xf numFmtId="0" fontId="25" fillId="0" borderId="0" xfId="0" applyFont="1">
      <alignment vertical="center"/>
    </xf>
    <xf numFmtId="0" fontId="9" fillId="0" borderId="68" xfId="0" applyFont="1" applyBorder="1" applyAlignment="1" applyProtection="1">
      <alignment horizontal="center" vertical="center"/>
      <protection hidden="1"/>
    </xf>
    <xf numFmtId="0" fontId="9" fillId="0" borderId="34" xfId="0" applyFont="1" applyBorder="1" applyAlignment="1" applyProtection="1">
      <alignment horizontal="center" vertical="center"/>
      <protection hidden="1"/>
    </xf>
    <xf numFmtId="0" fontId="0" fillId="0" borderId="0" xfId="0" applyFont="1" applyAlignment="1" applyProtection="1">
      <alignment horizontal="center" vertical="center" shrinkToFit="1"/>
      <protection hidden="1"/>
    </xf>
    <xf numFmtId="0" fontId="24" fillId="0" borderId="0" xfId="0" applyFont="1" applyAlignment="1" applyProtection="1">
      <alignment horizontal="center" vertical="center"/>
      <protection hidden="1"/>
    </xf>
    <xf numFmtId="0" fontId="24" fillId="0" borderId="80" xfId="0" applyFont="1" applyBorder="1" applyAlignment="1" applyProtection="1">
      <alignment horizontal="center" vertical="center"/>
      <protection hidden="1"/>
    </xf>
    <xf numFmtId="0" fontId="15" fillId="0" borderId="5" xfId="0" applyFont="1" applyBorder="1" applyAlignment="1" applyProtection="1">
      <alignment horizontal="center" vertical="center" wrapText="1" shrinkToFit="1"/>
      <protection hidden="1"/>
    </xf>
    <xf numFmtId="0" fontId="33" fillId="0" borderId="17" xfId="0" applyFont="1" applyBorder="1" applyAlignment="1" applyProtection="1">
      <alignment horizontal="center" vertical="center" wrapText="1" shrinkToFit="1"/>
      <protection hidden="1"/>
    </xf>
    <xf numFmtId="0" fontId="33" fillId="0" borderId="8" xfId="0" applyFont="1" applyBorder="1" applyAlignment="1" applyProtection="1">
      <alignment horizontal="center" vertical="center" wrapText="1" shrinkToFit="1"/>
      <protection hidden="1"/>
    </xf>
    <xf numFmtId="0" fontId="33" fillId="0" borderId="85" xfId="0" applyFont="1" applyBorder="1" applyAlignment="1" applyProtection="1">
      <alignment horizontal="center" vertical="center" wrapText="1" shrinkToFit="1"/>
      <protection hidden="1"/>
    </xf>
    <xf numFmtId="0" fontId="16" fillId="0" borderId="16" xfId="0" applyFont="1" applyBorder="1" applyAlignment="1" applyProtection="1">
      <alignment horizontal="center" vertical="center" wrapText="1" shrinkToFit="1"/>
      <protection hidden="1"/>
    </xf>
    <xf numFmtId="0" fontId="16" fillId="0" borderId="17" xfId="0" applyFont="1" applyBorder="1" applyAlignment="1" applyProtection="1">
      <alignment horizontal="center" vertical="center" wrapText="1" shrinkToFit="1"/>
      <protection hidden="1"/>
    </xf>
    <xf numFmtId="0" fontId="16" fillId="0" borderId="18" xfId="0" applyFont="1" applyBorder="1" applyAlignment="1" applyProtection="1">
      <alignment horizontal="center" vertical="center" wrapText="1" shrinkToFit="1"/>
      <protection hidden="1"/>
    </xf>
    <xf numFmtId="0" fontId="16" fillId="0" borderId="84" xfId="0" applyFont="1" applyBorder="1" applyAlignment="1" applyProtection="1">
      <alignment horizontal="center" vertical="center" wrapText="1" shrinkToFit="1"/>
      <protection hidden="1"/>
    </xf>
    <xf numFmtId="0" fontId="16" fillId="0" borderId="85" xfId="0" applyFont="1" applyBorder="1" applyAlignment="1" applyProtection="1">
      <alignment horizontal="center" vertical="center" wrapText="1" shrinkToFit="1"/>
      <protection hidden="1"/>
    </xf>
    <xf numFmtId="0" fontId="16" fillId="0" borderId="9" xfId="0" applyFont="1" applyBorder="1" applyAlignment="1" applyProtection="1">
      <alignment horizontal="center" vertical="center" wrapText="1" shrinkToFit="1"/>
      <protection hidden="1"/>
    </xf>
    <xf numFmtId="0" fontId="12" fillId="0" borderId="81" xfId="0" applyFont="1" applyBorder="1" applyAlignment="1" applyProtection="1">
      <alignment horizontal="center" vertical="center" shrinkToFit="1"/>
      <protection hidden="1"/>
    </xf>
    <xf numFmtId="0" fontId="12" fillId="0" borderId="83" xfId="0" applyFont="1" applyBorder="1" applyAlignment="1" applyProtection="1">
      <alignment horizontal="center" vertical="center" shrinkToFit="1"/>
      <protection hidden="1"/>
    </xf>
    <xf numFmtId="0" fontId="34" fillId="0" borderId="16" xfId="0" applyFont="1" applyBorder="1" applyAlignment="1" applyProtection="1">
      <alignment horizontal="center" vertical="center"/>
      <protection hidden="1"/>
    </xf>
    <xf numFmtId="0" fontId="34" fillId="0" borderId="18" xfId="0" applyFont="1" applyBorder="1" applyAlignment="1" applyProtection="1">
      <alignment horizontal="center" vertical="center"/>
      <protection hidden="1"/>
    </xf>
    <xf numFmtId="0" fontId="34" fillId="0" borderId="84" xfId="0" applyFont="1" applyBorder="1" applyAlignment="1" applyProtection="1">
      <alignment horizontal="center" vertical="center"/>
      <protection hidden="1"/>
    </xf>
    <xf numFmtId="0" fontId="34" fillId="0" borderId="9" xfId="0" applyFont="1" applyBorder="1" applyAlignment="1" applyProtection="1">
      <alignment horizontal="center" vertical="center"/>
      <protection hidden="1"/>
    </xf>
    <xf numFmtId="0" fontId="34" fillId="0" borderId="10" xfId="0" applyFont="1" applyBorder="1" applyAlignment="1" applyProtection="1">
      <alignment horizontal="center" vertical="center"/>
      <protection hidden="1"/>
    </xf>
    <xf numFmtId="0" fontId="34" fillId="0" borderId="7" xfId="0" applyFont="1" applyBorder="1" applyAlignment="1" applyProtection="1">
      <alignment horizontal="center" vertical="center"/>
      <protection hidden="1"/>
    </xf>
    <xf numFmtId="0" fontId="34" fillId="0" borderId="86" xfId="0" applyFont="1" applyBorder="1" applyAlignment="1" applyProtection="1">
      <alignment horizontal="center" vertical="center" wrapText="1"/>
      <protection hidden="1"/>
    </xf>
    <xf numFmtId="0" fontId="34" fillId="0" borderId="0" xfId="0" applyFont="1" applyBorder="1" applyAlignment="1" applyProtection="1">
      <alignment horizontal="center" vertical="center" wrapText="1"/>
      <protection hidden="1"/>
    </xf>
    <xf numFmtId="0" fontId="34" fillId="0" borderId="6" xfId="0" applyFont="1" applyBorder="1" applyAlignment="1" applyProtection="1">
      <alignment horizontal="center" vertical="center" wrapText="1"/>
      <protection hidden="1"/>
    </xf>
    <xf numFmtId="0" fontId="15" fillId="0" borderId="68" xfId="0" applyFont="1" applyBorder="1" applyAlignment="1" applyProtection="1">
      <alignment horizontal="center" vertical="center" shrinkToFit="1"/>
      <protection hidden="1"/>
    </xf>
    <xf numFmtId="0" fontId="33" fillId="0" borderId="7" xfId="0" applyFont="1" applyBorder="1" applyAlignment="1" applyProtection="1">
      <alignment horizontal="center" vertical="center" shrinkToFit="1"/>
      <protection hidden="1"/>
    </xf>
    <xf numFmtId="0" fontId="12" fillId="0" borderId="68" xfId="0" applyFont="1" applyBorder="1" applyAlignment="1" applyProtection="1">
      <alignment horizontal="center" vertical="center" shrinkToFit="1"/>
      <protection hidden="1"/>
    </xf>
    <xf numFmtId="0" fontId="37" fillId="0" borderId="7" xfId="0" applyFont="1" applyBorder="1" applyAlignment="1" applyProtection="1">
      <alignment horizontal="center" vertical="center" shrinkToFit="1"/>
      <protection hidden="1"/>
    </xf>
    <xf numFmtId="0" fontId="9" fillId="0" borderId="57" xfId="0" applyFont="1" applyBorder="1" applyAlignment="1" applyProtection="1">
      <alignment horizontal="center" shrinkToFit="1"/>
      <protection hidden="1"/>
    </xf>
    <xf numFmtId="0" fontId="0" fillId="0" borderId="19" xfId="0" applyBorder="1">
      <alignment vertical="center"/>
    </xf>
    <xf numFmtId="0" fontId="9" fillId="0" borderId="81" xfId="0" applyFont="1" applyBorder="1" applyAlignment="1" applyProtection="1">
      <alignment horizontal="center" vertical="center"/>
      <protection hidden="1"/>
    </xf>
    <xf numFmtId="0" fontId="9" fillId="0" borderId="82" xfId="0" applyFont="1" applyBorder="1" applyAlignment="1" applyProtection="1">
      <alignment horizontal="center" vertical="center"/>
      <protection hidden="1"/>
    </xf>
    <xf numFmtId="0" fontId="9" fillId="0" borderId="83" xfId="0" applyFont="1" applyBorder="1" applyAlignment="1" applyProtection="1">
      <alignment horizontal="center" vertical="center"/>
      <protection hidden="1"/>
    </xf>
    <xf numFmtId="0" fontId="34" fillId="0" borderId="17" xfId="0" applyFont="1" applyBorder="1" applyAlignment="1" applyProtection="1">
      <alignment horizontal="left" vertical="center"/>
      <protection hidden="1"/>
    </xf>
    <xf numFmtId="0" fontId="15" fillId="0" borderId="10" xfId="0" applyFont="1" applyBorder="1" applyAlignment="1" applyProtection="1">
      <alignment horizontal="center" vertical="center" shrinkToFit="1"/>
      <protection hidden="1"/>
    </xf>
    <xf numFmtId="0" fontId="15" fillId="0" borderId="34" xfId="0" applyFont="1" applyBorder="1" applyAlignment="1" applyProtection="1">
      <alignment horizontal="center" vertical="center" shrinkToFit="1"/>
      <protection hidden="1"/>
    </xf>
    <xf numFmtId="0" fontId="15" fillId="0" borderId="36" xfId="0" applyFont="1" applyBorder="1" applyAlignment="1" applyProtection="1">
      <alignment horizontal="center" vertical="center" shrinkToFit="1"/>
      <protection hidden="1"/>
    </xf>
    <xf numFmtId="0" fontId="16" fillId="0" borderId="5" xfId="0" applyFont="1" applyBorder="1" applyAlignment="1" applyProtection="1">
      <alignment horizontal="center" vertical="center"/>
      <protection hidden="1"/>
    </xf>
    <xf numFmtId="0" fontId="39" fillId="0" borderId="18" xfId="0" applyFont="1" applyBorder="1" applyAlignment="1" applyProtection="1">
      <alignment horizontal="center" vertical="center"/>
      <protection hidden="1"/>
    </xf>
    <xf numFmtId="0" fontId="39" fillId="0" borderId="8" xfId="0" applyFont="1" applyBorder="1" applyAlignment="1" applyProtection="1">
      <alignment horizontal="center" vertical="center"/>
      <protection hidden="1"/>
    </xf>
    <xf numFmtId="0" fontId="39" fillId="0" borderId="9" xfId="0" applyFont="1" applyBorder="1" applyAlignment="1" applyProtection="1">
      <alignment horizontal="center" vertical="center"/>
      <protection hidden="1"/>
    </xf>
    <xf numFmtId="0" fontId="12" fillId="0" borderId="16" xfId="0" applyFont="1" applyBorder="1" applyAlignment="1" applyProtection="1">
      <alignment horizontal="center" vertical="center"/>
      <protection hidden="1"/>
    </xf>
    <xf numFmtId="0" fontId="12" fillId="0" borderId="17" xfId="0" applyFont="1" applyBorder="1" applyAlignment="1" applyProtection="1">
      <alignment horizontal="center" vertical="center"/>
      <protection hidden="1"/>
    </xf>
    <xf numFmtId="0" fontId="12" fillId="0" borderId="93" xfId="0" applyFont="1" applyBorder="1" applyAlignment="1" applyProtection="1">
      <alignment horizontal="center" vertical="center"/>
      <protection hidden="1"/>
    </xf>
    <xf numFmtId="0" fontId="31" fillId="0" borderId="17" xfId="0" applyFont="1" applyBorder="1" applyAlignment="1" applyProtection="1">
      <alignment horizontal="center" vertical="center" shrinkToFit="1"/>
      <protection hidden="1"/>
    </xf>
    <xf numFmtId="0" fontId="31" fillId="0" borderId="46" xfId="0" applyFont="1" applyBorder="1" applyAlignment="1" applyProtection="1">
      <alignment horizontal="center" vertical="center" shrinkToFit="1"/>
      <protection hidden="1"/>
    </xf>
    <xf numFmtId="0" fontId="31" fillId="0" borderId="85" xfId="0" applyFont="1" applyBorder="1" applyAlignment="1" applyProtection="1">
      <alignment horizontal="center" vertical="center" shrinkToFit="1"/>
      <protection hidden="1"/>
    </xf>
    <xf numFmtId="0" fontId="31" fillId="0" borderId="45" xfId="0" applyFont="1" applyBorder="1" applyAlignment="1" applyProtection="1">
      <alignment horizontal="center" vertical="center" shrinkToFit="1"/>
      <protection hidden="1"/>
    </xf>
    <xf numFmtId="0" fontId="16" fillId="0" borderId="60" xfId="0" applyFont="1" applyBorder="1" applyAlignment="1" applyProtection="1">
      <alignment horizontal="center" vertical="center"/>
      <protection hidden="1"/>
    </xf>
    <xf numFmtId="0" fontId="16" fillId="0" borderId="33" xfId="0" applyFont="1" applyBorder="1" applyAlignment="1" applyProtection="1">
      <alignment horizontal="center" vertical="center"/>
      <protection hidden="1"/>
    </xf>
    <xf numFmtId="0" fontId="16" fillId="0" borderId="94" xfId="0" applyFont="1" applyBorder="1" applyAlignment="1" applyProtection="1">
      <alignment horizontal="center" vertical="center"/>
      <protection hidden="1"/>
    </xf>
    <xf numFmtId="0" fontId="18" fillId="0" borderId="120" xfId="0" applyFont="1" applyBorder="1" applyAlignment="1" applyProtection="1">
      <alignment horizontal="center" vertical="center"/>
      <protection hidden="1"/>
    </xf>
    <xf numFmtId="0" fontId="12" fillId="0" borderId="5" xfId="0" applyFont="1" applyBorder="1" applyAlignment="1" applyProtection="1">
      <alignment horizontal="center" vertical="center" wrapText="1" shrinkToFit="1"/>
      <protection hidden="1"/>
    </xf>
    <xf numFmtId="0" fontId="12" fillId="0" borderId="18" xfId="0" applyFont="1" applyBorder="1" applyAlignment="1" applyProtection="1">
      <alignment horizontal="center" vertical="center" wrapText="1" shrinkToFit="1"/>
      <protection hidden="1"/>
    </xf>
    <xf numFmtId="0" fontId="12" fillId="0" borderId="20" xfId="0" applyFont="1" applyBorder="1" applyAlignment="1" applyProtection="1">
      <alignment horizontal="center" vertical="center" wrapText="1" shrinkToFit="1"/>
      <protection hidden="1"/>
    </xf>
    <xf numFmtId="0" fontId="12" fillId="0" borderId="6" xfId="0" applyFont="1" applyBorder="1" applyAlignment="1" applyProtection="1">
      <alignment horizontal="center" vertical="center" wrapText="1" shrinkToFit="1"/>
      <protection hidden="1"/>
    </xf>
    <xf numFmtId="0" fontId="12" fillId="0" borderId="8" xfId="0" applyFont="1" applyBorder="1" applyAlignment="1" applyProtection="1">
      <alignment horizontal="center" vertical="center" wrapText="1" shrinkToFit="1"/>
      <protection hidden="1"/>
    </xf>
    <xf numFmtId="0" fontId="12" fillId="0" borderId="9" xfId="0" applyFont="1" applyBorder="1" applyAlignment="1" applyProtection="1">
      <alignment horizontal="center" vertical="center" wrapText="1" shrinkToFit="1"/>
      <protection hidden="1"/>
    </xf>
    <xf numFmtId="0" fontId="12" fillId="0" borderId="58" xfId="0" applyFont="1" applyBorder="1" applyAlignment="1" applyProtection="1">
      <alignment horizontal="center" vertical="center"/>
      <protection hidden="1"/>
    </xf>
    <xf numFmtId="0" fontId="12" fillId="0" borderId="12" xfId="0" applyFont="1" applyBorder="1" applyAlignment="1" applyProtection="1">
      <alignment horizontal="center" vertical="center"/>
      <protection hidden="1"/>
    </xf>
    <xf numFmtId="0" fontId="12" fillId="0" borderId="95" xfId="0" applyFont="1" applyBorder="1" applyAlignment="1" applyProtection="1">
      <alignment horizontal="center" vertical="center"/>
      <protection hidden="1"/>
    </xf>
    <xf numFmtId="0" fontId="16" fillId="0" borderId="84" xfId="0" applyFont="1" applyBorder="1" applyAlignment="1" applyProtection="1">
      <alignment horizontal="center" vertical="center"/>
      <protection hidden="1"/>
    </xf>
    <xf numFmtId="0" fontId="16" fillId="0" borderId="85" xfId="0" applyFont="1" applyBorder="1" applyAlignment="1" applyProtection="1">
      <alignment horizontal="center" vertical="center"/>
      <protection hidden="1"/>
    </xf>
    <xf numFmtId="0" fontId="16" fillId="0" borderId="96" xfId="0" applyFont="1" applyBorder="1" applyAlignment="1" applyProtection="1">
      <alignment horizontal="center" vertical="center"/>
      <protection hidden="1"/>
    </xf>
    <xf numFmtId="0" fontId="18" fillId="0" borderId="121" xfId="0" applyFont="1" applyBorder="1" applyAlignment="1" applyProtection="1">
      <alignment horizontal="center" vertical="center"/>
      <protection hidden="1"/>
    </xf>
    <xf numFmtId="0" fontId="18" fillId="0" borderId="104" xfId="0" applyFont="1" applyBorder="1" applyAlignment="1" applyProtection="1">
      <alignment horizontal="center" vertical="center"/>
      <protection hidden="1"/>
    </xf>
    <xf numFmtId="0" fontId="38" fillId="0" borderId="0" xfId="0" applyFont="1" applyAlignment="1" applyProtection="1">
      <alignment horizontal="center" vertical="center" shrinkToFit="1"/>
      <protection hidden="1"/>
    </xf>
    <xf numFmtId="0" fontId="31" fillId="0" borderId="67" xfId="0" applyFont="1" applyBorder="1" applyAlignment="1" applyProtection="1">
      <alignment horizontal="center" vertical="center"/>
      <protection hidden="1"/>
    </xf>
    <xf numFmtId="0" fontId="34" fillId="0" borderId="88" xfId="0" applyFont="1" applyBorder="1" applyAlignment="1" applyProtection="1">
      <alignment horizontal="center" vertical="center"/>
      <protection hidden="1"/>
    </xf>
    <xf numFmtId="0" fontId="31" fillId="0" borderId="87" xfId="0" applyFont="1" applyBorder="1" applyAlignment="1" applyProtection="1">
      <alignment horizontal="center" vertical="center"/>
      <protection hidden="1"/>
    </xf>
    <xf numFmtId="0" fontId="31" fillId="0" borderId="3" xfId="0" applyFont="1" applyBorder="1" applyAlignment="1" applyProtection="1">
      <alignment horizontal="center" vertical="center"/>
      <protection hidden="1"/>
    </xf>
    <xf numFmtId="0" fontId="31" fillId="0" borderId="3" xfId="0" applyFont="1" applyBorder="1" applyAlignment="1" applyProtection="1">
      <alignment horizontal="left" vertical="center"/>
      <protection hidden="1"/>
    </xf>
    <xf numFmtId="0" fontId="34" fillId="0" borderId="3" xfId="0" applyFont="1" applyBorder="1" applyAlignment="1" applyProtection="1">
      <alignment horizontal="left" vertical="center"/>
      <protection hidden="1"/>
    </xf>
    <xf numFmtId="0" fontId="34" fillId="0" borderId="88" xfId="0" applyFont="1" applyBorder="1" applyAlignment="1" applyProtection="1">
      <alignment horizontal="left" vertical="center"/>
      <protection hidden="1"/>
    </xf>
    <xf numFmtId="0" fontId="34" fillId="0" borderId="87" xfId="0" applyFont="1" applyBorder="1" applyAlignment="1" applyProtection="1">
      <alignment horizontal="center" vertical="center"/>
      <protection hidden="1"/>
    </xf>
    <xf numFmtId="0" fontId="34" fillId="0" borderId="3" xfId="0" applyFont="1" applyBorder="1" applyAlignment="1" applyProtection="1">
      <alignment horizontal="center" vertical="center"/>
      <protection hidden="1"/>
    </xf>
    <xf numFmtId="0" fontId="34" fillId="0" borderId="87" xfId="0" applyFont="1" applyBorder="1" applyAlignment="1" applyProtection="1">
      <alignment horizontal="right" vertical="center"/>
      <protection hidden="1"/>
    </xf>
    <xf numFmtId="0" fontId="34" fillId="0" borderId="3" xfId="0" applyFont="1" applyBorder="1" applyAlignment="1" applyProtection="1">
      <alignment horizontal="right" vertical="center"/>
      <protection hidden="1"/>
    </xf>
    <xf numFmtId="0" fontId="31" fillId="0" borderId="20" xfId="0" applyFont="1" applyBorder="1" applyAlignment="1" applyProtection="1">
      <alignment horizontal="center" vertical="center"/>
      <protection hidden="1"/>
    </xf>
    <xf numFmtId="0" fontId="34" fillId="0" borderId="6" xfId="0" applyFont="1" applyBorder="1" applyAlignment="1" applyProtection="1">
      <alignment horizontal="center" vertical="center"/>
      <protection hidden="1"/>
    </xf>
    <xf numFmtId="0" fontId="10" fillId="0" borderId="14" xfId="0" applyFont="1" applyBorder="1" applyAlignment="1" applyProtection="1">
      <alignment horizontal="center" vertical="center" shrinkToFit="1"/>
      <protection hidden="1"/>
    </xf>
    <xf numFmtId="0" fontId="10" fillId="0" borderId="15" xfId="0" applyFont="1" applyBorder="1" applyAlignment="1" applyProtection="1">
      <alignment horizontal="center" vertical="center" shrinkToFit="1"/>
      <protection hidden="1"/>
    </xf>
    <xf numFmtId="0" fontId="10" fillId="0" borderId="38" xfId="0" applyFont="1" applyBorder="1" applyAlignment="1" applyProtection="1">
      <alignment horizontal="center" vertical="center" shrinkToFit="1"/>
      <protection hidden="1"/>
    </xf>
    <xf numFmtId="0" fontId="14" fillId="0" borderId="60" xfId="0" applyFont="1" applyBorder="1" applyAlignment="1" applyProtection="1">
      <alignment horizontal="center" vertical="center" shrinkToFit="1"/>
      <protection hidden="1"/>
    </xf>
    <xf numFmtId="0" fontId="14" fillId="0" borderId="33" xfId="0" applyFont="1" applyBorder="1" applyAlignment="1" applyProtection="1">
      <alignment horizontal="center" vertical="center" shrinkToFit="1"/>
      <protection hidden="1"/>
    </xf>
    <xf numFmtId="0" fontId="14" fillId="0" borderId="61" xfId="0" applyFont="1" applyBorder="1" applyAlignment="1" applyProtection="1">
      <alignment horizontal="center" vertical="center" shrinkToFit="1"/>
      <protection hidden="1"/>
    </xf>
    <xf numFmtId="0" fontId="31" fillId="0" borderId="10" xfId="0" applyFont="1" applyBorder="1" applyAlignment="1" applyProtection="1">
      <alignment horizontal="center" vertical="center"/>
      <protection hidden="1"/>
    </xf>
    <xf numFmtId="0" fontId="31" fillId="0" borderId="34" xfId="0" applyFont="1" applyBorder="1" applyAlignment="1" applyProtection="1">
      <alignment horizontal="center" vertical="center"/>
      <protection hidden="1"/>
    </xf>
    <xf numFmtId="0" fontId="31" fillId="0" borderId="36" xfId="0" applyFont="1" applyBorder="1" applyAlignment="1" applyProtection="1">
      <alignment horizontal="center" vertical="center"/>
      <protection hidden="1"/>
    </xf>
    <xf numFmtId="0" fontId="13" fillId="0" borderId="58" xfId="0" applyFont="1" applyBorder="1" applyAlignment="1" applyProtection="1">
      <alignment horizontal="center" vertical="center" shrinkToFit="1"/>
      <protection hidden="1"/>
    </xf>
    <xf numFmtId="0" fontId="13" fillId="0" borderId="12" xfId="0" applyFont="1" applyBorder="1" applyAlignment="1" applyProtection="1">
      <alignment horizontal="center" vertical="center" shrinkToFit="1"/>
      <protection hidden="1"/>
    </xf>
    <xf numFmtId="0" fontId="13" fillId="0" borderId="47" xfId="0" applyFont="1" applyBorder="1" applyAlignment="1" applyProtection="1">
      <alignment horizontal="center" vertical="center" shrinkToFit="1"/>
      <protection hidden="1"/>
    </xf>
    <xf numFmtId="0" fontId="16" fillId="0" borderId="10" xfId="0" applyFont="1" applyBorder="1" applyAlignment="1" applyProtection="1">
      <alignment horizontal="center" vertical="center" wrapText="1" shrinkToFit="1"/>
      <protection hidden="1"/>
    </xf>
    <xf numFmtId="0" fontId="16" fillId="0" borderId="34" xfId="0" applyFont="1" applyBorder="1" applyAlignment="1" applyProtection="1">
      <alignment horizontal="center" vertical="center" wrapText="1" shrinkToFit="1"/>
      <protection hidden="1"/>
    </xf>
    <xf numFmtId="0" fontId="16" fillId="0" borderId="10" xfId="0" applyFont="1" applyBorder="1" applyAlignment="1" applyProtection="1">
      <alignment horizontal="right" vertical="center" shrinkToFit="1"/>
      <protection hidden="1"/>
    </xf>
    <xf numFmtId="0" fontId="16" fillId="0" borderId="34" xfId="0" applyFont="1" applyBorder="1" applyAlignment="1" applyProtection="1">
      <alignment horizontal="right" vertical="center" shrinkToFit="1"/>
      <protection hidden="1"/>
    </xf>
    <xf numFmtId="179" fontId="31" fillId="0" borderId="34" xfId="0" applyNumberFormat="1" applyFont="1" applyBorder="1" applyAlignment="1" applyProtection="1">
      <alignment horizontal="left" vertical="center"/>
      <protection hidden="1"/>
    </xf>
    <xf numFmtId="179" fontId="31" fillId="0" borderId="7" xfId="0" applyNumberFormat="1" applyFont="1" applyBorder="1" applyAlignment="1" applyProtection="1">
      <alignment horizontal="left" vertical="center"/>
      <protection hidden="1"/>
    </xf>
    <xf numFmtId="180" fontId="31" fillId="0" borderId="10" xfId="0" applyNumberFormat="1" applyFont="1" applyBorder="1" applyAlignment="1" applyProtection="1">
      <alignment horizontal="center" vertical="center"/>
      <protection hidden="1"/>
    </xf>
    <xf numFmtId="180" fontId="31" fillId="0" borderId="7" xfId="0" applyNumberFormat="1" applyFont="1" applyBorder="1" applyAlignment="1" applyProtection="1">
      <alignment horizontal="center" vertical="center"/>
      <protection hidden="1"/>
    </xf>
    <xf numFmtId="0" fontId="13" fillId="0" borderId="10" xfId="0" applyFont="1" applyBorder="1" applyAlignment="1" applyProtection="1">
      <alignment horizontal="center" vertical="center" shrinkToFit="1"/>
      <protection hidden="1"/>
    </xf>
    <xf numFmtId="0" fontId="13" fillId="0" borderId="34" xfId="0" applyFont="1" applyBorder="1" applyAlignment="1" applyProtection="1">
      <alignment horizontal="center" vertical="center" shrinkToFit="1"/>
      <protection hidden="1"/>
    </xf>
    <xf numFmtId="0" fontId="13" fillId="0" borderId="7" xfId="0" applyFont="1" applyBorder="1" applyAlignment="1" applyProtection="1">
      <alignment horizontal="center" vertical="center" shrinkToFit="1"/>
      <protection hidden="1"/>
    </xf>
    <xf numFmtId="0" fontId="9" fillId="0" borderId="10" xfId="0" applyFont="1" applyBorder="1" applyAlignment="1" applyProtection="1">
      <alignment horizontal="center" vertical="center"/>
      <protection hidden="1"/>
    </xf>
    <xf numFmtId="0" fontId="40" fillId="0" borderId="34" xfId="0" applyFont="1" applyBorder="1" applyAlignment="1" applyProtection="1">
      <alignment horizontal="center" vertical="center"/>
      <protection hidden="1"/>
    </xf>
    <xf numFmtId="0" fontId="40" fillId="0" borderId="7" xfId="0" applyFont="1" applyBorder="1" applyAlignment="1" applyProtection="1">
      <alignment horizontal="center" vertical="center"/>
      <protection hidden="1"/>
    </xf>
    <xf numFmtId="0" fontId="40" fillId="0" borderId="10" xfId="0" applyFont="1" applyBorder="1" applyAlignment="1" applyProtection="1">
      <alignment horizontal="center" vertical="center"/>
      <protection hidden="1"/>
    </xf>
    <xf numFmtId="0" fontId="40" fillId="0" borderId="10" xfId="0" applyFont="1" applyBorder="1" applyAlignment="1" applyProtection="1">
      <alignment horizontal="center" vertical="center" shrinkToFit="1"/>
      <protection hidden="1"/>
    </xf>
    <xf numFmtId="0" fontId="40" fillId="0" borderId="34" xfId="0" applyFont="1" applyBorder="1" applyAlignment="1" applyProtection="1">
      <alignment horizontal="center" vertical="center" shrinkToFit="1"/>
      <protection hidden="1"/>
    </xf>
    <xf numFmtId="0" fontId="40" fillId="0" borderId="36" xfId="0" applyFont="1" applyBorder="1" applyAlignment="1" applyProtection="1">
      <alignment horizontal="center" vertical="center" shrinkToFit="1"/>
      <protection hidden="1"/>
    </xf>
    <xf numFmtId="0" fontId="20" fillId="0" borderId="0" xfId="0" applyFont="1" applyAlignment="1" applyProtection="1">
      <alignment horizontal="right" vertical="center"/>
      <protection hidden="1"/>
    </xf>
    <xf numFmtId="0" fontId="12" fillId="0" borderId="152" xfId="0" applyFont="1" applyBorder="1" applyAlignment="1" applyProtection="1">
      <alignment horizontal="center" vertical="center" shrinkToFit="1"/>
      <protection hidden="1"/>
    </xf>
    <xf numFmtId="0" fontId="10" fillId="0" borderId="153" xfId="0" applyFont="1" applyBorder="1" applyAlignment="1" applyProtection="1">
      <alignment horizontal="center" vertical="center" shrinkToFit="1"/>
      <protection hidden="1"/>
    </xf>
    <xf numFmtId="0" fontId="10" fillId="0" borderId="154" xfId="0" applyFont="1" applyBorder="1" applyAlignment="1" applyProtection="1">
      <alignment horizontal="center" vertical="center" shrinkToFit="1"/>
      <protection hidden="1"/>
    </xf>
    <xf numFmtId="0" fontId="15" fillId="0" borderId="154" xfId="0" applyFont="1" applyBorder="1" applyAlignment="1" applyProtection="1">
      <alignment horizontal="center" vertical="center" shrinkToFit="1"/>
      <protection hidden="1"/>
    </xf>
    <xf numFmtId="0" fontId="15" fillId="0" borderId="155" xfId="0" applyFont="1" applyBorder="1" applyAlignment="1" applyProtection="1">
      <alignment horizontal="center" vertical="center" shrinkToFit="1"/>
      <protection hidden="1"/>
    </xf>
    <xf numFmtId="0" fontId="12" fillId="0" borderId="153" xfId="0" applyFont="1" applyBorder="1" applyAlignment="1" applyProtection="1">
      <alignment horizontal="center" vertical="center" shrinkToFit="1"/>
      <protection hidden="1"/>
    </xf>
    <xf numFmtId="0" fontId="12" fillId="0" borderId="154" xfId="0" applyFont="1" applyBorder="1" applyAlignment="1" applyProtection="1">
      <alignment horizontal="center" vertical="center" shrinkToFit="1"/>
      <protection hidden="1"/>
    </xf>
    <xf numFmtId="0" fontId="12" fillId="0" borderId="155" xfId="0" applyFont="1" applyBorder="1" applyAlignment="1" applyProtection="1">
      <alignment horizontal="center" vertical="center" shrinkToFit="1"/>
      <protection hidden="1"/>
    </xf>
    <xf numFmtId="0" fontId="16" fillId="0" borderId="10" xfId="0" applyFont="1" applyBorder="1" applyAlignment="1" applyProtection="1">
      <alignment horizontal="center" vertical="center"/>
      <protection hidden="1"/>
    </xf>
    <xf numFmtId="0" fontId="16" fillId="0" borderId="97" xfId="0" applyFont="1" applyBorder="1" applyAlignment="1" applyProtection="1">
      <alignment horizontal="center" vertical="center"/>
      <protection hidden="1"/>
    </xf>
    <xf numFmtId="0" fontId="16" fillId="0" borderId="99" xfId="0" applyFont="1" applyBorder="1" applyAlignment="1" applyProtection="1">
      <alignment horizontal="center" vertical="center"/>
      <protection hidden="1"/>
    </xf>
    <xf numFmtId="0" fontId="16" fillId="0" borderId="34" xfId="0" applyFont="1" applyBorder="1" applyAlignment="1" applyProtection="1">
      <alignment horizontal="center" vertical="center"/>
      <protection hidden="1"/>
    </xf>
    <xf numFmtId="0" fontId="16" fillId="0" borderId="98" xfId="0" applyFont="1" applyBorder="1" applyAlignment="1" applyProtection="1">
      <alignment horizontal="center" vertical="center"/>
      <protection hidden="1"/>
    </xf>
    <xf numFmtId="0" fontId="16" fillId="0" borderId="7" xfId="0" applyFont="1" applyBorder="1" applyAlignment="1" applyProtection="1">
      <alignment horizontal="center" vertical="center"/>
      <protection hidden="1"/>
    </xf>
    <xf numFmtId="0" fontId="34" fillId="0" borderId="10" xfId="0" applyFont="1" applyBorder="1" applyAlignment="1" applyProtection="1">
      <alignment horizontal="center" vertical="center" shrinkToFit="1"/>
      <protection hidden="1"/>
    </xf>
    <xf numFmtId="0" fontId="34" fillId="0" borderId="34" xfId="0" applyFont="1" applyBorder="1" applyAlignment="1" applyProtection="1">
      <alignment horizontal="center" vertical="center" shrinkToFit="1"/>
      <protection hidden="1"/>
    </xf>
    <xf numFmtId="0" fontId="34" fillId="0" borderId="36" xfId="0" applyFont="1" applyBorder="1" applyAlignment="1" applyProtection="1">
      <alignment horizontal="center" vertical="center" shrinkToFit="1"/>
      <protection hidden="1"/>
    </xf>
    <xf numFmtId="0" fontId="34" fillId="0" borderId="17" xfId="0" applyFont="1" applyBorder="1" applyAlignment="1" applyProtection="1">
      <alignment horizontal="center" vertical="center"/>
      <protection hidden="1"/>
    </xf>
    <xf numFmtId="0" fontId="34" fillId="0" borderId="46" xfId="0" applyFont="1" applyBorder="1" applyAlignment="1" applyProtection="1">
      <alignment horizontal="center" vertical="center"/>
      <protection hidden="1"/>
    </xf>
    <xf numFmtId="0" fontId="34" fillId="0" borderId="85" xfId="0" applyFont="1" applyBorder="1" applyAlignment="1" applyProtection="1">
      <alignment horizontal="center" vertical="center"/>
      <protection hidden="1"/>
    </xf>
    <xf numFmtId="0" fontId="34" fillId="0" borderId="45" xfId="0" applyFont="1" applyBorder="1" applyAlignment="1" applyProtection="1">
      <alignment horizontal="center" vertical="center"/>
      <protection hidden="1"/>
    </xf>
    <xf numFmtId="0" fontId="36" fillId="0" borderId="84" xfId="0" applyFont="1" applyBorder="1" applyAlignment="1" applyProtection="1">
      <alignment horizontal="center" vertical="center" wrapText="1"/>
      <protection hidden="1"/>
    </xf>
    <xf numFmtId="0" fontId="36" fillId="0" borderId="85" xfId="0" applyFont="1" applyBorder="1" applyAlignment="1" applyProtection="1">
      <alignment horizontal="center" vertical="center" wrapText="1"/>
      <protection hidden="1"/>
    </xf>
    <xf numFmtId="0" fontId="34" fillId="0" borderId="85" xfId="0" applyFont="1" applyBorder="1" applyAlignment="1" applyProtection="1">
      <alignment horizontal="center" vertical="center" wrapText="1"/>
      <protection hidden="1"/>
    </xf>
    <xf numFmtId="0" fontId="34" fillId="0" borderId="9" xfId="0" applyFont="1" applyBorder="1" applyAlignment="1" applyProtection="1">
      <alignment horizontal="center" vertical="center" wrapText="1"/>
      <protection hidden="1"/>
    </xf>
    <xf numFmtId="0" fontId="15" fillId="0" borderId="10" xfId="0" applyFont="1" applyFill="1" applyBorder="1" applyAlignment="1" applyProtection="1">
      <alignment horizontal="center" vertical="center"/>
      <protection hidden="1"/>
    </xf>
    <xf numFmtId="0" fontId="15" fillId="0" borderId="34" xfId="0" applyFont="1" applyFill="1" applyBorder="1" applyAlignment="1" applyProtection="1">
      <alignment horizontal="center" vertical="center"/>
      <protection hidden="1"/>
    </xf>
    <xf numFmtId="0" fontId="15" fillId="0" borderId="36" xfId="0" applyFont="1" applyFill="1" applyBorder="1" applyAlignment="1" applyProtection="1">
      <alignment horizontal="center" vertical="center"/>
      <protection hidden="1"/>
    </xf>
    <xf numFmtId="0" fontId="18" fillId="0" borderId="132" xfId="0" applyFont="1" applyBorder="1" applyAlignment="1" applyProtection="1">
      <alignment horizontal="center" vertical="center"/>
      <protection hidden="1"/>
    </xf>
    <xf numFmtId="0" fontId="34" fillId="0" borderId="34" xfId="0" applyFont="1" applyBorder="1" applyAlignment="1" applyProtection="1">
      <alignment horizontal="center" vertical="center"/>
      <protection hidden="1"/>
    </xf>
    <xf numFmtId="0" fontId="34" fillId="0" borderId="36" xfId="0" applyFont="1" applyBorder="1" applyAlignment="1" applyProtection="1">
      <alignment horizontal="center" vertical="center"/>
      <protection hidden="1"/>
    </xf>
    <xf numFmtId="0" fontId="12" fillId="0" borderId="16" xfId="0" applyFont="1" applyBorder="1" applyAlignment="1" applyProtection="1">
      <alignment horizontal="center" vertical="center" shrinkToFit="1"/>
      <protection hidden="1"/>
    </xf>
    <xf numFmtId="0" fontId="12" fillId="0" borderId="17" xfId="0" applyFont="1" applyBorder="1" applyAlignment="1" applyProtection="1">
      <alignment horizontal="center" vertical="center" shrinkToFit="1"/>
      <protection hidden="1"/>
    </xf>
    <xf numFmtId="0" fontId="12" fillId="0" borderId="18" xfId="0" applyFont="1" applyBorder="1" applyAlignment="1" applyProtection="1">
      <alignment horizontal="center" vertical="center" shrinkToFit="1"/>
      <protection hidden="1"/>
    </xf>
    <xf numFmtId="0" fontId="10" fillId="0" borderId="16" xfId="0" applyFont="1" applyBorder="1" applyAlignment="1" applyProtection="1">
      <alignment horizontal="center" vertical="center" shrinkToFit="1"/>
      <protection hidden="1"/>
    </xf>
    <xf numFmtId="0" fontId="10" fillId="0" borderId="17" xfId="0" applyFont="1" applyBorder="1" applyAlignment="1" applyProtection="1">
      <alignment horizontal="center" vertical="center" shrinkToFit="1"/>
      <protection hidden="1"/>
    </xf>
    <xf numFmtId="0" fontId="15" fillId="0" borderId="17" xfId="0" applyFont="1" applyBorder="1" applyAlignment="1" applyProtection="1">
      <alignment horizontal="center" vertical="center" shrinkToFit="1"/>
      <protection hidden="1"/>
    </xf>
    <xf numFmtId="0" fontId="15" fillId="0" borderId="46" xfId="0" applyFont="1" applyBorder="1" applyAlignment="1" applyProtection="1">
      <alignment horizontal="center" vertical="center" shrinkToFit="1"/>
      <protection hidden="1"/>
    </xf>
    <xf numFmtId="0" fontId="0" fillId="0" borderId="0" xfId="0" applyAlignment="1" applyProtection="1">
      <alignment horizontal="center" vertical="center" shrinkToFit="1"/>
      <protection hidden="1"/>
    </xf>
    <xf numFmtId="0" fontId="55" fillId="0" borderId="0" xfId="0" applyFont="1" applyAlignment="1" applyProtection="1">
      <alignment horizontal="center" vertical="center" shrinkToFit="1"/>
      <protection locked="0" hidden="1"/>
    </xf>
    <xf numFmtId="0" fontId="55" fillId="0" borderId="80" xfId="0" applyFont="1" applyBorder="1" applyAlignment="1" applyProtection="1">
      <alignment horizontal="center" vertical="center" shrinkToFit="1"/>
      <protection locked="0" hidden="1"/>
    </xf>
    <xf numFmtId="0" fontId="31" fillId="0" borderId="156" xfId="0" applyFont="1" applyBorder="1" applyAlignment="1" applyProtection="1">
      <alignment horizontal="center" vertical="center"/>
      <protection hidden="1"/>
    </xf>
    <xf numFmtId="181" fontId="31" fillId="0" borderId="33" xfId="0" applyNumberFormat="1" applyFont="1" applyBorder="1" applyAlignment="1" applyProtection="1">
      <alignment horizontal="center" vertical="center"/>
      <protection hidden="1"/>
    </xf>
    <xf numFmtId="0" fontId="31" fillId="0" borderId="33" xfId="0" applyFont="1" applyBorder="1" applyAlignment="1" applyProtection="1">
      <alignment horizontal="left" vertical="center" indent="1"/>
      <protection hidden="1"/>
    </xf>
    <xf numFmtId="0" fontId="59" fillId="0" borderId="0" xfId="0" applyFont="1">
      <alignment vertical="center"/>
    </xf>
    <xf numFmtId="0" fontId="57" fillId="0" borderId="0" xfId="0" applyFont="1">
      <alignment vertical="center"/>
    </xf>
    <xf numFmtId="0" fontId="31" fillId="0" borderId="10" xfId="0" applyFont="1" applyBorder="1" applyAlignment="1" applyProtection="1">
      <alignment vertical="center"/>
      <protection hidden="1"/>
    </xf>
    <xf numFmtId="0" fontId="31" fillId="0" borderId="34" xfId="0" applyFont="1" applyBorder="1" applyAlignment="1" applyProtection="1">
      <alignment vertical="center"/>
      <protection hidden="1"/>
    </xf>
    <xf numFmtId="0" fontId="34" fillId="0" borderId="68" xfId="0" applyFont="1" applyBorder="1" applyAlignment="1" applyProtection="1">
      <alignment horizontal="center" vertical="center"/>
      <protection hidden="1"/>
    </xf>
    <xf numFmtId="0" fontId="31" fillId="0" borderId="10" xfId="0" applyFont="1" applyBorder="1" applyAlignment="1" applyProtection="1">
      <alignment horizontal="left" vertical="center"/>
      <protection hidden="1"/>
    </xf>
    <xf numFmtId="0" fontId="31" fillId="0" borderId="34" xfId="0" applyFont="1" applyBorder="1" applyAlignment="1" applyProtection="1">
      <alignment horizontal="left" vertical="center"/>
      <protection hidden="1"/>
    </xf>
    <xf numFmtId="0" fontId="31" fillId="0" borderId="10" xfId="0" applyFont="1" applyBorder="1" applyAlignment="1" applyProtection="1">
      <alignment horizontal="center" vertical="center" shrinkToFit="1"/>
      <protection hidden="1"/>
    </xf>
    <xf numFmtId="0" fontId="31" fillId="0" borderId="34" xfId="0" applyFont="1" applyBorder="1" applyAlignment="1" applyProtection="1">
      <alignment horizontal="center" vertical="center" shrinkToFit="1"/>
      <protection hidden="1"/>
    </xf>
    <xf numFmtId="0" fontId="31" fillId="0" borderId="36" xfId="0" applyFont="1" applyBorder="1" applyAlignment="1" applyProtection="1">
      <alignment horizontal="center" vertical="center" shrinkToFit="1"/>
      <protection hidden="1"/>
    </xf>
    <xf numFmtId="0" fontId="31" fillId="0" borderId="16" xfId="0" applyFont="1" applyBorder="1" applyAlignment="1" applyProtection="1">
      <alignment horizontal="center" vertical="center"/>
      <protection hidden="1"/>
    </xf>
    <xf numFmtId="0" fontId="31" fillId="0" borderId="17" xfId="0" applyFont="1" applyBorder="1" applyAlignment="1" applyProtection="1">
      <alignment horizontal="center" vertical="center"/>
      <protection hidden="1"/>
    </xf>
    <xf numFmtId="0" fontId="31" fillId="0" borderId="46" xfId="0" applyFont="1" applyBorder="1" applyAlignment="1" applyProtection="1">
      <alignment horizontal="center" vertical="center"/>
      <protection hidden="1"/>
    </xf>
    <xf numFmtId="0" fontId="31" fillId="0" borderId="84" xfId="0" applyFont="1" applyBorder="1" applyAlignment="1" applyProtection="1">
      <alignment horizontal="center" vertical="center"/>
      <protection hidden="1"/>
    </xf>
    <xf numFmtId="0" fontId="31" fillId="0" borderId="85" xfId="0" applyFont="1" applyBorder="1" applyAlignment="1" applyProtection="1">
      <alignment horizontal="center" vertical="center"/>
      <protection hidden="1"/>
    </xf>
    <xf numFmtId="0" fontId="31" fillId="0" borderId="45" xfId="0" applyFont="1" applyBorder="1" applyAlignment="1" applyProtection="1">
      <alignment horizontal="center" vertical="center"/>
      <protection hidden="1"/>
    </xf>
    <xf numFmtId="0" fontId="55" fillId="0" borderId="0" xfId="0" applyFont="1" applyAlignment="1" applyProtection="1">
      <alignment horizontal="right" vertical="center"/>
      <protection hidden="1"/>
    </xf>
    <xf numFmtId="0" fontId="11" fillId="0" borderId="57" xfId="0" applyFont="1" applyBorder="1" applyAlignment="1" applyProtection="1">
      <alignment horizontal="center" shrinkToFit="1"/>
      <protection hidden="1"/>
    </xf>
    <xf numFmtId="0" fontId="36" fillId="0" borderId="19" xfId="0" applyFont="1" applyBorder="1" applyAlignment="1" applyProtection="1">
      <alignment horizontal="center" shrinkToFit="1"/>
      <protection hidden="1"/>
    </xf>
    <xf numFmtId="0" fontId="36" fillId="0" borderId="81" xfId="0" applyFont="1" applyBorder="1" applyAlignment="1" applyProtection="1">
      <alignment horizontal="center" vertical="center"/>
      <protection hidden="1"/>
    </xf>
    <xf numFmtId="0" fontId="36" fillId="0" borderId="82" xfId="0" applyFont="1" applyBorder="1" applyAlignment="1" applyProtection="1">
      <alignment horizontal="center" vertical="center"/>
      <protection hidden="1"/>
    </xf>
    <xf numFmtId="0" fontId="36" fillId="0" borderId="83" xfId="0" applyFont="1" applyBorder="1" applyAlignment="1" applyProtection="1">
      <alignment horizontal="center" vertical="center"/>
      <protection hidden="1"/>
    </xf>
    <xf numFmtId="0" fontId="11" fillId="0" borderId="16" xfId="0" applyFont="1" applyBorder="1" applyAlignment="1" applyProtection="1">
      <alignment horizontal="center" vertical="center"/>
      <protection hidden="1"/>
    </xf>
    <xf numFmtId="0" fontId="36" fillId="0" borderId="18" xfId="0" applyFont="1" applyBorder="1" applyAlignment="1" applyProtection="1">
      <alignment horizontal="center" vertical="center"/>
      <protection hidden="1"/>
    </xf>
    <xf numFmtId="0" fontId="36" fillId="0" borderId="84" xfId="0" applyFont="1" applyBorder="1" applyAlignment="1" applyProtection="1">
      <alignment horizontal="center" vertical="center"/>
      <protection hidden="1"/>
    </xf>
    <xf numFmtId="0" fontId="36" fillId="0" borderId="9" xfId="0" applyFont="1" applyBorder="1" applyAlignment="1" applyProtection="1">
      <alignment horizontal="center" vertical="center"/>
      <protection hidden="1"/>
    </xf>
    <xf numFmtId="0" fontId="34" fillId="0" borderId="84" xfId="0" applyFont="1" applyBorder="1" applyAlignment="1" applyProtection="1">
      <alignment horizontal="center" vertical="center" wrapText="1"/>
      <protection hidden="1"/>
    </xf>
    <xf numFmtId="0" fontId="36" fillId="0" borderId="10" xfId="0" applyFont="1" applyBorder="1" applyAlignment="1" applyProtection="1">
      <alignment horizontal="center" vertical="center"/>
      <protection hidden="1"/>
    </xf>
    <xf numFmtId="0" fontId="36" fillId="0" borderId="7" xfId="0" applyFont="1" applyBorder="1" applyAlignment="1" applyProtection="1">
      <alignment horizontal="center" vertical="center"/>
      <protection hidden="1"/>
    </xf>
    <xf numFmtId="0" fontId="31" fillId="0" borderId="8" xfId="0" applyFont="1" applyBorder="1" applyAlignment="1" applyProtection="1">
      <alignment horizontal="center" vertical="center"/>
      <protection hidden="1"/>
    </xf>
    <xf numFmtId="0" fontId="31" fillId="0" borderId="9" xfId="0" applyFont="1" applyBorder="1" applyAlignment="1" applyProtection="1">
      <alignment horizontal="center" vertical="center"/>
      <protection hidden="1"/>
    </xf>
    <xf numFmtId="0" fontId="31" fillId="0" borderId="15" xfId="0" applyFont="1" applyBorder="1" applyAlignment="1" applyProtection="1">
      <alignment horizontal="center" vertical="center"/>
      <protection hidden="1"/>
    </xf>
    <xf numFmtId="0" fontId="31" fillId="0" borderId="15" xfId="0" applyFont="1" applyBorder="1" applyAlignment="1" applyProtection="1">
      <alignment horizontal="left" vertical="center"/>
      <protection hidden="1"/>
    </xf>
    <xf numFmtId="181" fontId="31" fillId="0" borderId="15" xfId="0" applyNumberFormat="1" applyFont="1" applyBorder="1" applyAlignment="1" applyProtection="1">
      <alignment horizontal="center" vertical="center"/>
      <protection hidden="1"/>
    </xf>
    <xf numFmtId="0" fontId="31" fillId="0" borderId="89" xfId="0" applyFont="1" applyBorder="1" applyAlignment="1" applyProtection="1">
      <alignment horizontal="left" vertical="center" indent="1"/>
      <protection hidden="1"/>
    </xf>
    <xf numFmtId="0" fontId="13" fillId="0" borderId="36" xfId="0" applyFont="1" applyBorder="1" applyAlignment="1" applyProtection="1">
      <alignment horizontal="center" vertical="center" shrinkToFit="1"/>
      <protection hidden="1"/>
    </xf>
    <xf numFmtId="0" fontId="10" fillId="0" borderId="10" xfId="0" applyFont="1" applyBorder="1" applyAlignment="1" applyProtection="1">
      <alignment horizontal="center" vertical="center" shrinkToFit="1"/>
      <protection hidden="1"/>
    </xf>
    <xf numFmtId="0" fontId="10" fillId="0" borderId="34" xfId="0" applyFont="1" applyBorder="1" applyAlignment="1" applyProtection="1">
      <alignment horizontal="center" vertical="center" shrinkToFit="1"/>
      <protection hidden="1"/>
    </xf>
    <xf numFmtId="0" fontId="10" fillId="0" borderId="36" xfId="0" applyFont="1" applyBorder="1" applyAlignment="1" applyProtection="1">
      <alignment horizontal="center" vertical="center" shrinkToFit="1"/>
      <protection hidden="1"/>
    </xf>
    <xf numFmtId="0" fontId="16" fillId="0" borderId="18" xfId="0" applyFont="1" applyBorder="1" applyAlignment="1" applyProtection="1">
      <alignment horizontal="center" vertical="center"/>
      <protection hidden="1"/>
    </xf>
    <xf numFmtId="0" fontId="16" fillId="0" borderId="8" xfId="0" applyFont="1" applyBorder="1" applyAlignment="1" applyProtection="1">
      <alignment horizontal="center" vertical="center"/>
      <protection hidden="1"/>
    </xf>
    <xf numFmtId="0" fontId="16" fillId="0" borderId="9" xfId="0" applyFont="1" applyBorder="1" applyAlignment="1" applyProtection="1">
      <alignment horizontal="center" vertical="center"/>
      <protection hidden="1"/>
    </xf>
    <xf numFmtId="0" fontId="31" fillId="0" borderId="5" xfId="0" applyFont="1" applyBorder="1" applyAlignment="1" applyProtection="1">
      <alignment horizontal="center" vertical="center"/>
      <protection hidden="1"/>
    </xf>
    <xf numFmtId="0" fontId="31" fillId="0" borderId="18" xfId="0" applyFont="1" applyBorder="1" applyAlignment="1" applyProtection="1">
      <alignment horizontal="center" vertical="center"/>
      <protection hidden="1"/>
    </xf>
    <xf numFmtId="0" fontId="31" fillId="0" borderId="12" xfId="0" applyFont="1" applyBorder="1" applyAlignment="1" applyProtection="1">
      <alignment horizontal="center" vertical="center"/>
      <protection hidden="1"/>
    </xf>
    <xf numFmtId="0" fontId="53" fillId="0" borderId="12" xfId="0" applyFont="1" applyBorder="1" applyAlignment="1" applyProtection="1">
      <alignment horizontal="center" vertical="center" shrinkToFit="1"/>
      <protection hidden="1"/>
    </xf>
    <xf numFmtId="0" fontId="37" fillId="0" borderId="12" xfId="0" applyFont="1" applyBorder="1" applyAlignment="1" applyProtection="1">
      <alignment horizontal="center" vertical="center" shrinkToFit="1"/>
      <protection hidden="1"/>
    </xf>
    <xf numFmtId="181" fontId="31" fillId="0" borderId="12" xfId="0" applyNumberFormat="1" applyFont="1" applyBorder="1" applyAlignment="1" applyProtection="1">
      <alignment horizontal="center" vertical="center"/>
      <protection hidden="1"/>
    </xf>
    <xf numFmtId="0" fontId="31" fillId="0" borderId="12" xfId="0" applyFont="1" applyBorder="1" applyAlignment="1" applyProtection="1">
      <alignment horizontal="left" vertical="center" indent="1"/>
      <protection hidden="1"/>
    </xf>
    <xf numFmtId="0" fontId="35" fillId="0" borderId="0" xfId="0" applyFont="1" applyAlignment="1" applyProtection="1">
      <alignment horizontal="center" vertical="center" wrapText="1" shrinkToFit="1"/>
      <protection hidden="1"/>
    </xf>
    <xf numFmtId="0" fontId="31" fillId="0" borderId="7" xfId="0" applyFont="1" applyBorder="1" applyAlignment="1" applyProtection="1">
      <alignment horizontal="center" vertical="center"/>
      <protection hidden="1"/>
    </xf>
    <xf numFmtId="0" fontId="55" fillId="0" borderId="0" xfId="0" applyFont="1" applyProtection="1">
      <alignment vertical="center"/>
      <protection hidden="1"/>
    </xf>
    <xf numFmtId="0" fontId="0" fillId="0" borderId="67" xfId="0" applyBorder="1" applyAlignment="1" applyProtection="1">
      <alignment horizontal="center" vertical="center" wrapText="1"/>
      <protection hidden="1"/>
    </xf>
    <xf numFmtId="0" fontId="0" fillId="0" borderId="88" xfId="0" applyBorder="1" applyAlignment="1" applyProtection="1">
      <alignment horizontal="center" vertical="center" wrapText="1"/>
      <protection hidden="1"/>
    </xf>
    <xf numFmtId="0" fontId="0" fillId="0" borderId="133" xfId="0" applyBorder="1" applyAlignment="1" applyProtection="1">
      <alignment horizontal="center" vertical="center" wrapText="1"/>
      <protection hidden="1"/>
    </xf>
    <xf numFmtId="0" fontId="0" fillId="0" borderId="134" xfId="0" applyBorder="1" applyAlignment="1" applyProtection="1">
      <alignment horizontal="center" vertical="center" wrapText="1"/>
      <protection hidden="1"/>
    </xf>
    <xf numFmtId="0" fontId="2" fillId="7" borderId="114" xfId="0" applyFont="1" applyFill="1" applyBorder="1" applyAlignment="1" applyProtection="1">
      <alignment horizontal="left" vertical="center"/>
      <protection hidden="1"/>
    </xf>
    <xf numFmtId="0" fontId="2" fillId="7" borderId="44" xfId="0" applyFont="1" applyFill="1" applyBorder="1" applyAlignment="1" applyProtection="1">
      <alignment horizontal="left" vertical="center"/>
      <protection hidden="1"/>
    </xf>
    <xf numFmtId="0" fontId="2" fillId="7" borderId="115" xfId="0" applyFont="1" applyFill="1" applyBorder="1" applyAlignment="1" applyProtection="1">
      <alignment horizontal="left" vertical="center"/>
      <protection hidden="1"/>
    </xf>
    <xf numFmtId="0" fontId="2" fillId="7" borderId="50" xfId="0" applyFont="1" applyFill="1" applyBorder="1" applyAlignment="1" applyProtection="1">
      <alignment horizontal="left" vertical="center"/>
      <protection hidden="1"/>
    </xf>
    <xf numFmtId="0" fontId="2" fillId="7" borderId="114" xfId="0" applyFont="1" applyFill="1" applyBorder="1" applyAlignment="1" applyProtection="1">
      <alignment horizontal="center" vertical="center"/>
      <protection hidden="1"/>
    </xf>
    <xf numFmtId="0" fontId="2" fillId="7" borderId="44" xfId="0" applyFont="1" applyFill="1" applyBorder="1" applyAlignment="1" applyProtection="1">
      <alignment horizontal="center" vertical="center"/>
      <protection hidden="1"/>
    </xf>
    <xf numFmtId="0" fontId="0" fillId="0" borderId="39" xfId="0" applyBorder="1" applyAlignment="1" applyProtection="1">
      <alignment horizontal="center" vertical="center" wrapText="1"/>
      <protection hidden="1"/>
    </xf>
    <xf numFmtId="0" fontId="0" fillId="0" borderId="51" xfId="0" applyBorder="1" applyAlignment="1" applyProtection="1">
      <alignment horizontal="center" vertical="center" wrapText="1"/>
      <protection hidden="1"/>
    </xf>
    <xf numFmtId="0" fontId="2" fillId="7" borderId="113" xfId="0" applyFont="1" applyFill="1" applyBorder="1" applyAlignment="1" applyProtection="1">
      <alignment horizontal="center" vertical="center"/>
      <protection hidden="1"/>
    </xf>
    <xf numFmtId="0" fontId="2" fillId="7" borderId="49" xfId="0" applyFont="1" applyFill="1" applyBorder="1" applyAlignment="1" applyProtection="1">
      <alignment horizontal="center" vertical="center"/>
      <protection hidden="1"/>
    </xf>
    <xf numFmtId="0" fontId="2" fillId="7" borderId="115" xfId="0" applyFont="1" applyFill="1" applyBorder="1" applyAlignment="1" applyProtection="1">
      <alignment horizontal="left" vertical="center" shrinkToFit="1"/>
      <protection hidden="1"/>
    </xf>
    <xf numFmtId="0" fontId="2" fillId="7" borderId="50" xfId="0" applyFont="1" applyFill="1" applyBorder="1" applyAlignment="1" applyProtection="1">
      <alignment horizontal="left" vertical="center" shrinkToFit="1"/>
      <protection hidden="1"/>
    </xf>
    <xf numFmtId="0" fontId="2" fillId="7" borderId="66" xfId="0" applyFont="1" applyFill="1" applyBorder="1" applyAlignment="1" applyProtection="1">
      <alignment horizontal="center" vertical="center" wrapText="1"/>
      <protection hidden="1"/>
    </xf>
    <xf numFmtId="0" fontId="2" fillId="7" borderId="43" xfId="0" applyFont="1" applyFill="1" applyBorder="1" applyAlignment="1" applyProtection="1">
      <alignment horizontal="center" vertical="center" wrapText="1"/>
      <protection hidden="1"/>
    </xf>
    <xf numFmtId="0" fontId="2" fillId="7" borderId="113" xfId="0" applyFont="1" applyFill="1" applyBorder="1" applyAlignment="1" applyProtection="1">
      <alignment horizontal="center" vertical="center" shrinkToFit="1"/>
      <protection hidden="1"/>
    </xf>
    <xf numFmtId="0" fontId="2" fillId="7" borderId="49" xfId="0" applyFont="1" applyFill="1" applyBorder="1" applyAlignment="1" applyProtection="1">
      <alignment horizontal="center" vertical="center" shrinkToFit="1"/>
      <protection hidden="1"/>
    </xf>
    <xf numFmtId="177" fontId="2" fillId="7" borderId="114" xfId="0" applyNumberFormat="1" applyFont="1" applyFill="1" applyBorder="1" applyAlignment="1" applyProtection="1">
      <alignment horizontal="center" vertical="center"/>
      <protection hidden="1"/>
    </xf>
    <xf numFmtId="177" fontId="2" fillId="7" borderId="44" xfId="0" applyNumberFormat="1" applyFont="1" applyFill="1" applyBorder="1" applyAlignment="1" applyProtection="1">
      <alignment horizontal="center" vertical="center"/>
      <protection hidden="1"/>
    </xf>
    <xf numFmtId="0" fontId="2" fillId="7" borderId="115" xfId="0" applyFont="1" applyFill="1" applyBorder="1" applyAlignment="1" applyProtection="1">
      <alignment horizontal="center" vertical="center"/>
      <protection hidden="1"/>
    </xf>
    <xf numFmtId="0" fontId="2" fillId="7" borderId="50" xfId="0" applyFont="1" applyFill="1" applyBorder="1" applyAlignment="1" applyProtection="1">
      <alignment horizontal="center" vertical="center"/>
      <protection hidden="1"/>
    </xf>
    <xf numFmtId="0" fontId="2" fillId="8" borderId="114" xfId="0" applyFont="1" applyFill="1" applyBorder="1" applyAlignment="1" applyProtection="1">
      <alignment horizontal="center" vertical="center"/>
      <protection hidden="1"/>
    </xf>
    <xf numFmtId="0" fontId="2" fillId="8" borderId="44" xfId="0" applyFont="1" applyFill="1" applyBorder="1" applyAlignment="1" applyProtection="1">
      <alignment horizontal="center" vertical="center"/>
      <protection hidden="1"/>
    </xf>
    <xf numFmtId="182" fontId="2" fillId="8" borderId="114" xfId="0" applyNumberFormat="1" applyFont="1" applyFill="1" applyBorder="1" applyAlignment="1" applyProtection="1">
      <alignment horizontal="center" vertical="center"/>
      <protection hidden="1"/>
    </xf>
    <xf numFmtId="182" fontId="2" fillId="8" borderId="44" xfId="0" applyNumberFormat="1" applyFont="1" applyFill="1" applyBorder="1" applyAlignment="1" applyProtection="1">
      <alignment horizontal="center" vertical="center"/>
      <protection hidden="1"/>
    </xf>
    <xf numFmtId="0" fontId="2" fillId="7" borderId="139" xfId="0" applyFont="1" applyFill="1" applyBorder="1" applyAlignment="1" applyProtection="1">
      <alignment horizontal="center" vertical="center"/>
      <protection hidden="1"/>
    </xf>
    <xf numFmtId="0" fontId="2" fillId="7" borderId="151" xfId="0" applyFont="1" applyFill="1" applyBorder="1" applyAlignment="1" applyProtection="1">
      <alignment horizontal="center" vertical="center"/>
      <protection hidden="1"/>
    </xf>
    <xf numFmtId="0" fontId="0" fillId="8" borderId="115" xfId="0" applyFill="1" applyBorder="1" applyAlignment="1">
      <alignment horizontal="center" vertical="center" shrinkToFit="1"/>
    </xf>
    <xf numFmtId="0" fontId="0" fillId="8" borderId="50" xfId="0" applyFill="1" applyBorder="1" applyAlignment="1">
      <alignment horizontal="center" vertical="center" shrinkToFit="1"/>
    </xf>
    <xf numFmtId="0" fontId="2" fillId="7" borderId="66" xfId="0" applyFont="1" applyFill="1" applyBorder="1" applyAlignment="1" applyProtection="1">
      <alignment horizontal="center" vertical="center"/>
      <protection hidden="1"/>
    </xf>
    <xf numFmtId="0" fontId="2" fillId="7" borderId="43" xfId="0" applyFont="1" applyFill="1" applyBorder="1" applyAlignment="1" applyProtection="1">
      <alignment horizontal="center" vertical="center"/>
      <protection hidden="1"/>
    </xf>
    <xf numFmtId="0" fontId="0" fillId="8" borderId="114" xfId="0" applyFill="1" applyBorder="1" applyAlignment="1">
      <alignment horizontal="center" vertical="center"/>
    </xf>
    <xf numFmtId="0" fontId="0" fillId="8" borderId="44" xfId="0" applyFill="1" applyBorder="1" applyAlignment="1">
      <alignment horizontal="center" vertical="center"/>
    </xf>
    <xf numFmtId="0" fontId="0" fillId="8" borderId="114" xfId="0" applyFill="1" applyBorder="1" applyAlignment="1">
      <alignment horizontal="center" vertical="center" shrinkToFit="1"/>
    </xf>
    <xf numFmtId="0" fontId="0" fillId="8" borderId="44" xfId="0" applyFill="1" applyBorder="1" applyAlignment="1">
      <alignment horizontal="center" vertical="center" shrinkToFit="1"/>
    </xf>
  </cellXfs>
  <cellStyles count="33">
    <cellStyle name="ハイパーリンク" xfId="1" builtinId="8"/>
    <cellStyle name="標準" xfId="0" builtinId="0"/>
    <cellStyle name="表示済みのハイパーリンク" xfId="2" builtinId="9" hidden="1"/>
    <cellStyle name="表示済みのハイパーリンク" xfId="3" builtinId="9" hidden="1"/>
    <cellStyle name="表示済みのハイパーリンク" xfId="4" builtinId="9" hidden="1"/>
    <cellStyle name="表示済みのハイパーリンク" xfId="5" builtinId="9" hidden="1"/>
    <cellStyle name="表示済みのハイパーリンク" xfId="6" builtinId="9" hidden="1"/>
    <cellStyle name="表示済みのハイパーリンク" xfId="7" builtinId="9" hidden="1"/>
    <cellStyle name="表示済みのハイパーリンク" xfId="8" builtinId="9" hidden="1"/>
    <cellStyle name="表示済みのハイパーリンク" xfId="9" builtinId="9" hidden="1"/>
    <cellStyle name="表示済みのハイパーリンク" xfId="10" builtinId="9" hidden="1"/>
    <cellStyle name="表示済みのハイパーリンク" xfId="11" builtinId="9" hidden="1"/>
    <cellStyle name="表示済みのハイパーリンク" xfId="12" builtinId="9" hidden="1"/>
    <cellStyle name="表示済みのハイパーリンク" xfId="13" builtinId="9" hidden="1"/>
    <cellStyle name="表示済みのハイパーリンク" xfId="14" builtinId="9" hidden="1"/>
    <cellStyle name="表示済みのハイパーリンク" xfId="15" builtinId="9" hidden="1"/>
    <cellStyle name="表示済みのハイパーリンク" xfId="16" builtinId="9" hidden="1"/>
    <cellStyle name="表示済みのハイパーリンク" xfId="17" builtinId="9" hidden="1"/>
    <cellStyle name="表示済みのハイパーリンク" xfId="18" builtinId="9" hidden="1"/>
    <cellStyle name="表示済みのハイパーリンク" xfId="19" builtinId="9" hidden="1"/>
    <cellStyle name="表示済みのハイパーリンク" xfId="20" builtinId="9" hidden="1"/>
    <cellStyle name="表示済みのハイパーリンク" xfId="21" builtinId="9" hidden="1"/>
    <cellStyle name="表示済みのハイパーリンク" xfId="22" builtinId="9" hidden="1"/>
    <cellStyle name="表示済みのハイパーリンク" xfId="23" builtinId="9" hidden="1"/>
    <cellStyle name="表示済みのハイパーリンク" xfId="24" builtinId="9" hidden="1"/>
    <cellStyle name="表示済みのハイパーリンク" xfId="25" builtinId="9" hidden="1"/>
    <cellStyle name="表示済みのハイパーリンク" xfId="26" builtinId="9" hidden="1"/>
    <cellStyle name="表示済みのハイパーリンク" xfId="27" builtinId="9" hidden="1"/>
    <cellStyle name="表示済みのハイパーリンク" xfId="28" builtinId="9" hidden="1"/>
    <cellStyle name="表示済みのハイパーリンク" xfId="29" builtinId="9" hidden="1"/>
    <cellStyle name="表示済みのハイパーリンク" xfId="30" builtinId="9" hidden="1"/>
    <cellStyle name="表示済みのハイパーリンク" xfId="31" builtinId="9" hidden="1"/>
    <cellStyle name="表示済みのハイパーリンク" xfId="32" builtinId="9" hidden="1"/>
  </cellStyles>
  <dxfs count="0"/>
  <tableStyles count="0" defaultTableStyle="TableStyleMedium2" defaultPivotStyle="PivotStyleLight16"/>
  <colors>
    <mruColors>
      <color rgb="FFFF99FF"/>
      <color rgb="FFFFCCFF"/>
      <color rgb="FFCCFFFF"/>
      <color rgb="FF31869B"/>
      <color rgb="FF00FFCC"/>
      <color rgb="FFFFFF99"/>
      <color rgb="FFFFFFCC"/>
      <color rgb="FFCCFFCC"/>
      <color rgb="FF99FF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38100</xdr:colOff>
      <xdr:row>30</xdr:row>
      <xdr:rowOff>38100</xdr:rowOff>
    </xdr:from>
    <xdr:to>
      <xdr:col>18</xdr:col>
      <xdr:colOff>116205</xdr:colOff>
      <xdr:row>33</xdr:row>
      <xdr:rowOff>114299</xdr:rowOff>
    </xdr:to>
    <xdr:pic>
      <xdr:nvPicPr>
        <xdr:cNvPr id="2" name="Picture 1" descr="11285224273029.png">
          <a:extLst>
            <a:ext uri="{FF2B5EF4-FFF2-40B4-BE49-F238E27FC236}">
              <a16:creationId xmlns:a16="http://schemas.microsoft.com/office/drawing/2014/main" id="{8998D26A-0420-4160-9502-0DD98D070DB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141720" y="8359140"/>
          <a:ext cx="718185" cy="76199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58"/>
  <sheetViews>
    <sheetView tabSelected="1" zoomScale="110" zoomScaleNormal="110" zoomScalePageLayoutView="110" workbookViewId="0"/>
  </sheetViews>
  <sheetFormatPr defaultColWidth="8.88671875" defaultRowHeight="13.2" x14ac:dyDescent="0.2"/>
  <sheetData>
    <row r="2" spans="2:11" ht="19.2" x14ac:dyDescent="0.2">
      <c r="B2" s="242" t="s">
        <v>358</v>
      </c>
    </row>
    <row r="3" spans="2:11" ht="14.4" x14ac:dyDescent="0.2">
      <c r="B3" s="162"/>
    </row>
    <row r="4" spans="2:11" x14ac:dyDescent="0.2">
      <c r="B4" s="163" t="s">
        <v>202</v>
      </c>
      <c r="C4" s="163"/>
      <c r="D4" s="163"/>
    </row>
    <row r="5" spans="2:11" x14ac:dyDescent="0.2">
      <c r="B5" s="164" t="s">
        <v>203</v>
      </c>
      <c r="C5" s="164"/>
      <c r="D5" s="164"/>
      <c r="G5" s="243" t="s">
        <v>317</v>
      </c>
      <c r="H5" s="164"/>
      <c r="I5" s="164"/>
      <c r="J5" s="164"/>
      <c r="K5" s="164"/>
    </row>
    <row r="6" spans="2:11" x14ac:dyDescent="0.2">
      <c r="B6" s="165" t="s">
        <v>204</v>
      </c>
      <c r="C6" s="165"/>
      <c r="D6" s="165"/>
    </row>
    <row r="8" spans="2:11" x14ac:dyDescent="0.2">
      <c r="B8" t="s">
        <v>205</v>
      </c>
      <c r="C8" s="160"/>
      <c r="D8" s="160"/>
      <c r="E8" s="160"/>
      <c r="F8" s="160"/>
      <c r="G8" s="160"/>
      <c r="H8" s="160"/>
      <c r="I8" s="160"/>
      <c r="J8" s="160"/>
    </row>
    <row r="9" spans="2:11" x14ac:dyDescent="0.2">
      <c r="B9" t="s">
        <v>195</v>
      </c>
      <c r="C9" s="160"/>
      <c r="D9" s="160"/>
      <c r="E9" s="160"/>
      <c r="F9" s="160"/>
      <c r="G9" s="160"/>
      <c r="H9" s="160"/>
      <c r="I9" s="160"/>
      <c r="J9" s="160"/>
    </row>
    <row r="10" spans="2:11" x14ac:dyDescent="0.2">
      <c r="B10" t="s">
        <v>198</v>
      </c>
    </row>
    <row r="12" spans="2:11" x14ac:dyDescent="0.2">
      <c r="B12" t="s">
        <v>227</v>
      </c>
    </row>
    <row r="13" spans="2:11" x14ac:dyDescent="0.2">
      <c r="B13" s="169" t="s">
        <v>228</v>
      </c>
      <c r="C13" s="169"/>
      <c r="D13" s="169"/>
      <c r="E13" s="169"/>
      <c r="F13" s="169"/>
      <c r="G13" s="169"/>
      <c r="H13" s="169"/>
      <c r="I13" s="169"/>
    </row>
    <row r="14" spans="2:11" x14ac:dyDescent="0.2">
      <c r="B14" t="s">
        <v>229</v>
      </c>
    </row>
    <row r="15" spans="2:11" x14ac:dyDescent="0.2">
      <c r="B15" t="s">
        <v>230</v>
      </c>
    </row>
    <row r="16" spans="2:11" x14ac:dyDescent="0.2">
      <c r="B16" t="s">
        <v>231</v>
      </c>
    </row>
    <row r="17" spans="2:8" x14ac:dyDescent="0.2">
      <c r="B17" t="s">
        <v>232</v>
      </c>
    </row>
    <row r="18" spans="2:8" x14ac:dyDescent="0.2">
      <c r="B18" s="297" t="s">
        <v>351</v>
      </c>
    </row>
    <row r="20" spans="2:8" x14ac:dyDescent="0.2">
      <c r="B20" t="s">
        <v>196</v>
      </c>
      <c r="C20" s="161"/>
      <c r="D20" s="161"/>
      <c r="E20" s="161"/>
      <c r="F20" s="161"/>
      <c r="G20" s="161"/>
      <c r="H20" s="161"/>
    </row>
    <row r="21" spans="2:8" x14ac:dyDescent="0.2">
      <c r="B21" t="s">
        <v>197</v>
      </c>
      <c r="C21" s="161"/>
      <c r="D21" s="161"/>
      <c r="E21" s="161"/>
      <c r="F21" s="161"/>
      <c r="G21" s="161"/>
      <c r="H21" s="161"/>
    </row>
    <row r="24" spans="2:8" x14ac:dyDescent="0.2">
      <c r="B24" t="s">
        <v>199</v>
      </c>
    </row>
    <row r="25" spans="2:8" x14ac:dyDescent="0.2">
      <c r="B25" s="297" t="s">
        <v>354</v>
      </c>
    </row>
    <row r="26" spans="2:8" x14ac:dyDescent="0.2">
      <c r="B26" s="298" t="s">
        <v>352</v>
      </c>
    </row>
    <row r="27" spans="2:8" x14ac:dyDescent="0.2">
      <c r="B27" t="s">
        <v>353</v>
      </c>
    </row>
    <row r="30" spans="2:8" x14ac:dyDescent="0.2">
      <c r="B30" t="s">
        <v>200</v>
      </c>
    </row>
    <row r="31" spans="2:8" x14ac:dyDescent="0.2">
      <c r="B31" t="s">
        <v>359</v>
      </c>
    </row>
    <row r="32" spans="2:8" x14ac:dyDescent="0.2">
      <c r="B32" t="s">
        <v>201</v>
      </c>
    </row>
    <row r="34" spans="2:11" x14ac:dyDescent="0.2">
      <c r="B34" t="s">
        <v>234</v>
      </c>
    </row>
    <row r="35" spans="2:11" x14ac:dyDescent="0.2">
      <c r="B35" t="s">
        <v>360</v>
      </c>
    </row>
    <row r="37" spans="2:11" x14ac:dyDescent="0.2">
      <c r="B37" s="170" t="s">
        <v>243</v>
      </c>
      <c r="C37" s="170"/>
      <c r="D37" s="170"/>
      <c r="E37" s="170"/>
      <c r="F37" s="170"/>
      <c r="G37" s="170"/>
      <c r="H37" s="170"/>
      <c r="I37" s="170"/>
      <c r="J37" s="170"/>
      <c r="K37" s="170"/>
    </row>
    <row r="38" spans="2:11" x14ac:dyDescent="0.2">
      <c r="B38" s="170" t="s">
        <v>239</v>
      </c>
      <c r="C38" s="170"/>
      <c r="D38" s="170"/>
      <c r="E38" s="170"/>
      <c r="F38" s="170"/>
      <c r="G38" s="170"/>
      <c r="H38" s="170"/>
      <c r="I38" s="170"/>
      <c r="J38" s="170"/>
      <c r="K38" s="170"/>
    </row>
    <row r="39" spans="2:11" x14ac:dyDescent="0.2">
      <c r="B39" s="170" t="s">
        <v>339</v>
      </c>
      <c r="C39" s="170"/>
      <c r="D39" s="170"/>
      <c r="E39" s="170"/>
      <c r="F39" s="170"/>
      <c r="G39" s="170"/>
      <c r="H39" s="170"/>
      <c r="I39" s="170"/>
      <c r="J39" s="170"/>
      <c r="K39" s="170"/>
    </row>
    <row r="40" spans="2:11" x14ac:dyDescent="0.2">
      <c r="B40" s="170" t="s">
        <v>240</v>
      </c>
      <c r="C40" s="170"/>
      <c r="D40" s="170"/>
      <c r="E40" s="170"/>
      <c r="F40" s="170"/>
      <c r="G40" s="170"/>
      <c r="H40" s="170"/>
      <c r="I40" s="170"/>
      <c r="J40" s="170"/>
      <c r="K40" s="170"/>
    </row>
    <row r="42" spans="2:11" x14ac:dyDescent="0.2">
      <c r="B42" s="171" t="s">
        <v>244</v>
      </c>
      <c r="C42" s="171"/>
      <c r="D42" s="171"/>
      <c r="E42" s="171"/>
      <c r="F42" s="171"/>
      <c r="G42" s="171"/>
      <c r="H42" s="171"/>
      <c r="I42" s="171"/>
      <c r="J42" s="171"/>
      <c r="K42" s="171"/>
    </row>
    <row r="43" spans="2:11" x14ac:dyDescent="0.2">
      <c r="B43" s="171" t="s">
        <v>340</v>
      </c>
      <c r="C43" s="171"/>
      <c r="D43" s="171"/>
      <c r="E43" s="171"/>
      <c r="F43" s="171"/>
      <c r="G43" s="171"/>
      <c r="H43" s="171"/>
      <c r="I43" s="171"/>
      <c r="J43" s="171"/>
      <c r="K43" s="171"/>
    </row>
    <row r="45" spans="2:11" x14ac:dyDescent="0.2">
      <c r="B45" t="s">
        <v>311</v>
      </c>
    </row>
    <row r="46" spans="2:11" x14ac:dyDescent="0.2">
      <c r="B46" t="s">
        <v>361</v>
      </c>
    </row>
    <row r="48" spans="2:11" x14ac:dyDescent="0.2">
      <c r="B48" t="s">
        <v>355</v>
      </c>
    </row>
    <row r="49" spans="2:12" x14ac:dyDescent="0.2">
      <c r="B49" t="s">
        <v>312</v>
      </c>
    </row>
    <row r="51" spans="2:12" x14ac:dyDescent="0.2">
      <c r="B51" t="s">
        <v>313</v>
      </c>
    </row>
    <row r="53" spans="2:12" ht="13.8" thickBot="1" x14ac:dyDescent="0.25"/>
    <row r="54" spans="2:12" x14ac:dyDescent="0.2">
      <c r="B54" s="215" t="s">
        <v>362</v>
      </c>
      <c r="C54" s="216"/>
      <c r="D54" s="216"/>
      <c r="E54" s="216"/>
      <c r="F54" s="216"/>
      <c r="G54" s="216"/>
      <c r="H54" s="216"/>
      <c r="I54" s="216"/>
      <c r="J54" s="216"/>
      <c r="K54" s="216"/>
      <c r="L54" s="217"/>
    </row>
    <row r="55" spans="2:12" ht="13.8" thickBot="1" x14ac:dyDescent="0.25">
      <c r="B55" s="218" t="s">
        <v>321</v>
      </c>
      <c r="C55" s="289"/>
      <c r="D55" s="289"/>
      <c r="E55" s="289"/>
      <c r="F55" s="289"/>
      <c r="G55" s="289"/>
      <c r="H55" s="289"/>
      <c r="I55" s="289"/>
      <c r="J55" s="289"/>
      <c r="K55" s="289"/>
      <c r="L55" s="219"/>
    </row>
    <row r="56" spans="2:12" x14ac:dyDescent="0.2">
      <c r="B56" s="215" t="s">
        <v>356</v>
      </c>
      <c r="C56" s="216"/>
      <c r="D56" s="216"/>
      <c r="E56" s="216"/>
      <c r="F56" s="216"/>
      <c r="G56" s="216"/>
      <c r="H56" s="216"/>
      <c r="I56" s="216"/>
      <c r="J56" s="216"/>
      <c r="K56" s="216"/>
      <c r="L56" s="217"/>
    </row>
    <row r="57" spans="2:12" x14ac:dyDescent="0.2">
      <c r="B57" s="218" t="s">
        <v>363</v>
      </c>
      <c r="C57" s="289"/>
      <c r="D57" s="289"/>
      <c r="E57" s="289"/>
      <c r="F57" s="289"/>
      <c r="G57" s="289"/>
      <c r="H57" s="289"/>
      <c r="I57" s="289"/>
      <c r="J57" s="289"/>
      <c r="K57" s="289"/>
      <c r="L57" s="219"/>
    </row>
    <row r="58" spans="2:12" ht="13.8" thickBot="1" x14ac:dyDescent="0.25">
      <c r="B58" s="220" t="s">
        <v>357</v>
      </c>
      <c r="C58" s="221"/>
      <c r="D58" s="221"/>
      <c r="E58" s="221"/>
      <c r="F58" s="221"/>
      <c r="G58" s="221"/>
      <c r="H58" s="221"/>
      <c r="I58" s="221"/>
      <c r="J58" s="221"/>
      <c r="K58" s="221"/>
      <c r="L58" s="222"/>
    </row>
  </sheetData>
  <sheetProtection algorithmName="SHA-512" hashValue="efiAmoqCfEM62ggZlOjHbvy1ecaWjM7vFNY4ZMfQDPIj1BQUGMfL9TSpK/CN2V3cJ4yn0VAnQa+Lq+JlGF4LSA==" saltValue="fCUzBV2tAwKLf28tXFxtnw==" spinCount="100000" sheet="1" objects="1" scenarios="1"/>
  <phoneticPr fontId="28"/>
  <pageMargins left="0.7" right="0.7" top="0.75" bottom="0.75" header="0.3" footer="0.3"/>
  <pageSetup paperSize="9" scale="70" orientation="portrait" horizontalDpi="360" verticalDpi="360"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indexed="55"/>
    <pageSetUpPr fitToPage="1"/>
  </sheetPr>
  <dimension ref="A1:BO11"/>
  <sheetViews>
    <sheetView zoomScaleSheetLayoutView="100" workbookViewId="0">
      <selection activeCell="F10" sqref="F10"/>
    </sheetView>
  </sheetViews>
  <sheetFormatPr defaultColWidth="8.88671875" defaultRowHeight="13.2" x14ac:dyDescent="0.2"/>
  <cols>
    <col min="1" max="1" width="2.109375" style="1" customWidth="1"/>
    <col min="2" max="2" width="9.33203125" style="1" customWidth="1"/>
    <col min="3" max="3" width="7.6640625" style="1" customWidth="1"/>
    <col min="4" max="4" width="31.109375" style="1" customWidth="1"/>
    <col min="5" max="5" width="38.6640625" style="1" customWidth="1"/>
    <col min="6" max="6" width="9" style="1" customWidth="1"/>
    <col min="7" max="8" width="12.44140625" style="1" customWidth="1"/>
    <col min="9" max="11" width="10" style="1" customWidth="1"/>
    <col min="12" max="12" width="45" style="1" customWidth="1"/>
    <col min="13" max="13" width="60" style="1" customWidth="1"/>
    <col min="14" max="14" width="31.33203125" style="1" customWidth="1"/>
    <col min="15" max="16" width="25" style="1" customWidth="1"/>
    <col min="17" max="17" width="20.6640625" style="1" customWidth="1"/>
    <col min="18" max="19" width="22.44140625" style="1" customWidth="1"/>
    <col min="20" max="20" width="20" style="1" customWidth="1"/>
    <col min="21" max="22" width="6.109375" style="1" customWidth="1"/>
    <col min="23" max="23" width="20" style="1" customWidth="1"/>
    <col min="24" max="26" width="6.109375" style="1" customWidth="1"/>
    <col min="27" max="27" width="20" style="1" customWidth="1"/>
    <col min="28" max="30" width="6.109375" style="1" customWidth="1"/>
    <col min="31" max="31" width="20" style="1" customWidth="1"/>
    <col min="32" max="34" width="6.109375" style="1" customWidth="1"/>
    <col min="35" max="35" width="20" style="1" customWidth="1"/>
    <col min="36" max="38" width="6.109375" style="1" customWidth="1"/>
    <col min="39" max="39" width="20" style="1" customWidth="1"/>
    <col min="40" max="42" width="6.109375" style="1" customWidth="1"/>
    <col min="43" max="43" width="20" style="1" customWidth="1"/>
    <col min="44" max="46" width="6.109375" style="1" customWidth="1"/>
    <col min="47" max="47" width="20" style="1" customWidth="1"/>
    <col min="48" max="50" width="6.109375" style="1" customWidth="1"/>
    <col min="51" max="51" width="20" style="1" customWidth="1"/>
    <col min="52" max="52" width="6.109375" style="1" customWidth="1"/>
    <col min="53" max="53" width="22.33203125" style="1" customWidth="1"/>
    <col min="54" max="55" width="9" style="1" customWidth="1"/>
    <col min="56" max="56" width="16.33203125" style="1" customWidth="1"/>
    <col min="57" max="58" width="9" style="1" customWidth="1"/>
    <col min="59" max="60" width="16.109375" style="1" customWidth="1"/>
    <col min="61" max="61" width="12.6640625" style="1" customWidth="1"/>
    <col min="62" max="62" width="25" style="1" customWidth="1"/>
    <col min="63" max="63" width="38.6640625" style="1" bestFit="1" customWidth="1"/>
    <col min="65" max="65" width="14.88671875" customWidth="1"/>
    <col min="66" max="66" width="13.6640625" customWidth="1"/>
    <col min="67" max="67" width="16.44140625" customWidth="1"/>
  </cols>
  <sheetData>
    <row r="1" spans="1:67" ht="21.75" customHeight="1" thickBot="1" x14ac:dyDescent="0.25">
      <c r="A1" s="44" t="str">
        <f>記入シート!A2</f>
        <v>令和４年度　第57回茨城県アンサンブルコンテスト県西地区大会</v>
      </c>
      <c r="B1" s="45"/>
      <c r="C1" s="45"/>
      <c r="D1" s="45"/>
      <c r="E1" s="45"/>
      <c r="F1" s="45"/>
      <c r="G1" s="44" t="s">
        <v>98</v>
      </c>
      <c r="H1" s="45"/>
      <c r="I1" s="46"/>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row>
    <row r="2" spans="1:67" ht="41.25" customHeight="1" thickBot="1" x14ac:dyDescent="0.25">
      <c r="A2" s="45"/>
      <c r="B2" s="259" t="s">
        <v>72</v>
      </c>
      <c r="C2" s="253" t="s">
        <v>134</v>
      </c>
      <c r="D2" s="251" t="s">
        <v>99</v>
      </c>
      <c r="E2" s="260" t="s">
        <v>100</v>
      </c>
      <c r="F2" s="266" t="s">
        <v>101</v>
      </c>
      <c r="G2" s="267" t="s">
        <v>102</v>
      </c>
      <c r="H2" s="259" t="s">
        <v>103</v>
      </c>
      <c r="I2" s="252" t="s">
        <v>67</v>
      </c>
      <c r="J2" s="253" t="s">
        <v>249</v>
      </c>
      <c r="K2" s="255" t="s">
        <v>322</v>
      </c>
      <c r="L2" s="259" t="s">
        <v>104</v>
      </c>
      <c r="M2" s="251" t="s">
        <v>105</v>
      </c>
      <c r="N2" s="260" t="s">
        <v>106</v>
      </c>
      <c r="O2" s="259" t="s">
        <v>107</v>
      </c>
      <c r="P2" s="251" t="s">
        <v>108</v>
      </c>
      <c r="Q2" s="260" t="s">
        <v>109</v>
      </c>
      <c r="R2" s="259" t="s">
        <v>110</v>
      </c>
      <c r="S2" s="251" t="s">
        <v>111</v>
      </c>
      <c r="T2" s="260" t="s">
        <v>112</v>
      </c>
      <c r="U2" s="687" t="s">
        <v>133</v>
      </c>
      <c r="V2" s="688"/>
      <c r="W2" s="252" t="s">
        <v>43</v>
      </c>
      <c r="X2" s="290" t="s">
        <v>331</v>
      </c>
      <c r="Y2" s="687" t="s">
        <v>133</v>
      </c>
      <c r="Z2" s="688"/>
      <c r="AA2" s="252" t="s">
        <v>60</v>
      </c>
      <c r="AB2" s="290" t="s">
        <v>331</v>
      </c>
      <c r="AC2" s="687" t="s">
        <v>133</v>
      </c>
      <c r="AD2" s="688"/>
      <c r="AE2" s="252" t="s">
        <v>61</v>
      </c>
      <c r="AF2" s="290" t="s">
        <v>331</v>
      </c>
      <c r="AG2" s="687" t="s">
        <v>133</v>
      </c>
      <c r="AH2" s="688"/>
      <c r="AI2" s="251" t="s">
        <v>62</v>
      </c>
      <c r="AJ2" s="290" t="s">
        <v>331</v>
      </c>
      <c r="AK2" s="687" t="s">
        <v>133</v>
      </c>
      <c r="AL2" s="688"/>
      <c r="AM2" s="251" t="s">
        <v>63</v>
      </c>
      <c r="AN2" s="290" t="s">
        <v>331</v>
      </c>
      <c r="AO2" s="687" t="s">
        <v>133</v>
      </c>
      <c r="AP2" s="688"/>
      <c r="AQ2" s="251" t="s">
        <v>64</v>
      </c>
      <c r="AR2" s="290" t="s">
        <v>331</v>
      </c>
      <c r="AS2" s="687" t="s">
        <v>133</v>
      </c>
      <c r="AT2" s="688"/>
      <c r="AU2" s="251" t="s">
        <v>65</v>
      </c>
      <c r="AV2" s="290" t="s">
        <v>331</v>
      </c>
      <c r="AW2" s="687" t="s">
        <v>133</v>
      </c>
      <c r="AX2" s="688"/>
      <c r="AY2" s="252" t="s">
        <v>66</v>
      </c>
      <c r="AZ2" s="290" t="s">
        <v>331</v>
      </c>
      <c r="BA2" s="256" t="s">
        <v>170</v>
      </c>
      <c r="BB2" s="254" t="s">
        <v>171</v>
      </c>
      <c r="BC2" s="255" t="s">
        <v>183</v>
      </c>
      <c r="BD2" s="689" t="s">
        <v>178</v>
      </c>
      <c r="BE2" s="690"/>
      <c r="BF2" s="273" t="s">
        <v>179</v>
      </c>
      <c r="BG2" s="51" t="s">
        <v>113</v>
      </c>
      <c r="BH2" s="71" t="s">
        <v>187</v>
      </c>
      <c r="BI2" s="159" t="s">
        <v>11</v>
      </c>
      <c r="BJ2" s="194" t="s">
        <v>114</v>
      </c>
      <c r="BK2" s="196" t="s">
        <v>192</v>
      </c>
      <c r="BL2" s="195" t="s">
        <v>136</v>
      </c>
      <c r="BM2" s="78" t="s">
        <v>137</v>
      </c>
      <c r="BN2" s="78" t="s">
        <v>139</v>
      </c>
      <c r="BO2" s="79" t="s">
        <v>137</v>
      </c>
    </row>
    <row r="3" spans="1:67" ht="18.600000000000001" customHeight="1" thickBot="1" x14ac:dyDescent="0.25">
      <c r="A3" s="193"/>
      <c r="B3" s="261">
        <f>記入シート!$F$12</f>
        <v>0</v>
      </c>
      <c r="C3" s="257" t="str">
        <f>記入シート!F13</f>
        <v>県西</v>
      </c>
      <c r="D3" s="257">
        <f>記入シート!$F$14</f>
        <v>0</v>
      </c>
      <c r="E3" s="262">
        <f>記入シート!$F$15</f>
        <v>0</v>
      </c>
      <c r="F3" s="279" t="s">
        <v>323</v>
      </c>
      <c r="G3" s="262">
        <f>記入シート!F30</f>
        <v>0</v>
      </c>
      <c r="H3" s="261">
        <f>記入シート!F31</f>
        <v>0</v>
      </c>
      <c r="I3" s="280">
        <f>記入シート!F61</f>
        <v>0</v>
      </c>
      <c r="J3" s="258">
        <f>記入シート!F62</f>
        <v>0</v>
      </c>
      <c r="K3" s="281">
        <f>記入シート!F63</f>
        <v>0</v>
      </c>
      <c r="L3" s="261">
        <f>記入シート!F32</f>
        <v>0</v>
      </c>
      <c r="M3" s="257">
        <f>記入シート!F33</f>
        <v>0</v>
      </c>
      <c r="N3" s="268">
        <f>記入シート!F34</f>
        <v>0</v>
      </c>
      <c r="O3" s="261">
        <f>記入シート!F35</f>
        <v>0</v>
      </c>
      <c r="P3" s="257">
        <f>記入シート!F36</f>
        <v>0</v>
      </c>
      <c r="Q3" s="268">
        <f>記入シート!F37</f>
        <v>0</v>
      </c>
      <c r="R3" s="261">
        <f>記入シート!F38</f>
        <v>0</v>
      </c>
      <c r="S3" s="257">
        <f>記入シート!F39</f>
        <v>0</v>
      </c>
      <c r="T3" s="268">
        <f>記入シート!F40</f>
        <v>0</v>
      </c>
      <c r="U3" s="270">
        <f>記入シート!F42</f>
        <v>0</v>
      </c>
      <c r="V3" s="258">
        <f>記入シート!G42</f>
        <v>0</v>
      </c>
      <c r="W3" s="257">
        <f>記入シート!F41</f>
        <v>0</v>
      </c>
      <c r="X3" s="281">
        <f>記入シート!H41</f>
        <v>0</v>
      </c>
      <c r="Y3" s="284">
        <f>記入シート!F44</f>
        <v>0</v>
      </c>
      <c r="Z3" s="286">
        <f>記入シート!G44</f>
        <v>0</v>
      </c>
      <c r="AA3" s="257">
        <f>記入シート!F43</f>
        <v>0</v>
      </c>
      <c r="AB3" s="281">
        <f>記入シート!H43</f>
        <v>0</v>
      </c>
      <c r="AC3" s="284">
        <f>記入シート!F46</f>
        <v>0</v>
      </c>
      <c r="AD3" s="286">
        <f>記入シート!G46</f>
        <v>0</v>
      </c>
      <c r="AE3" s="257">
        <f>記入シート!F45</f>
        <v>0</v>
      </c>
      <c r="AF3" s="281">
        <f>記入シート!H45</f>
        <v>0</v>
      </c>
      <c r="AG3" s="284" t="str">
        <f>IF(記入シート!F48="","",記入シート!F48)</f>
        <v/>
      </c>
      <c r="AH3" s="286" t="str">
        <f>IF(記入シート!G48="","",記入シート!G48)</f>
        <v/>
      </c>
      <c r="AI3" s="257" t="str">
        <f>IF(記入シート!F47="","",記入シート!F47)</f>
        <v/>
      </c>
      <c r="AJ3" s="281" t="str">
        <f>IF(記入シート!H47=0,"",記入シート!H47)</f>
        <v/>
      </c>
      <c r="AK3" s="284" t="str">
        <f>IF(記入シート!F50="","",記入シート!F50)</f>
        <v/>
      </c>
      <c r="AL3" s="286" t="str">
        <f>IF(記入シート!G50="","",記入シート!G50)</f>
        <v/>
      </c>
      <c r="AM3" s="257" t="str">
        <f>IF(記入シート!F49="","",記入シート!F49)</f>
        <v/>
      </c>
      <c r="AN3" s="281" t="str">
        <f>IF(記入シート!H49=0,"",記入シート!H49)</f>
        <v/>
      </c>
      <c r="AO3" s="284" t="str">
        <f>IF(記入シート!F52="","",記入シート!F52)</f>
        <v/>
      </c>
      <c r="AP3" s="286" t="str">
        <f>IF(記入シート!G52="","",記入シート!G52)</f>
        <v/>
      </c>
      <c r="AQ3" s="257" t="str">
        <f>IF(記入シート!F51="","",記入シート!F51)</f>
        <v/>
      </c>
      <c r="AR3" s="281" t="str">
        <f>IF(記入シート!H51=0,"",記入シート!H51)</f>
        <v/>
      </c>
      <c r="AS3" s="284" t="str">
        <f>IF(記入シート!F54="","",記入シート!F54)</f>
        <v/>
      </c>
      <c r="AT3" s="286" t="str">
        <f>IF(記入シート!G54="","",記入シート!G54)</f>
        <v/>
      </c>
      <c r="AU3" s="257" t="str">
        <f>IF(記入シート!F53="","",記入シート!F53)</f>
        <v/>
      </c>
      <c r="AV3" s="281" t="str">
        <f>IF(記入シート!H53=0,"",記入シート!H53)</f>
        <v/>
      </c>
      <c r="AW3" s="284" t="str">
        <f>IF(記入シート!F56="","",記入シート!F56)</f>
        <v/>
      </c>
      <c r="AX3" s="286" t="str">
        <f>IF(記入シート!G56="","",記入シート!G56)</f>
        <v/>
      </c>
      <c r="AY3" s="257" t="str">
        <f>IF(記入シート!F55="","",記入シート!F55)</f>
        <v/>
      </c>
      <c r="AZ3" s="281" t="str">
        <f>IF(記入シート!H55=0,"",記入シート!H55)</f>
        <v/>
      </c>
      <c r="BA3" s="261" t="str">
        <f>IF(記入シート!F57="","",記入シート!F57)</f>
        <v/>
      </c>
      <c r="BB3" s="258">
        <f>IF(記入シート!H57=0,,記入シート!H57)</f>
        <v>0</v>
      </c>
      <c r="BC3" s="281" t="str">
        <f>IF(記入シート!F58=0,"",記入シート!F58)</f>
        <v/>
      </c>
      <c r="BD3" s="261" t="str">
        <f>IF(記入シート!F59=0,"",記入シート!F59)</f>
        <v/>
      </c>
      <c r="BE3" s="258" t="str">
        <f>IF(記入シート!H59=0,"",記入シート!H59)</f>
        <v/>
      </c>
      <c r="BF3" s="281" t="str">
        <f>IF(記入シート!F60=0,"",記入シート!F60)</f>
        <v/>
      </c>
      <c r="BG3" s="274">
        <f>記入シート!F17</f>
        <v>0</v>
      </c>
      <c r="BH3" s="288">
        <f>記入シート!F21</f>
        <v>0</v>
      </c>
      <c r="BI3" s="275">
        <f>記入シート!F18</f>
        <v>0</v>
      </c>
      <c r="BJ3" s="274">
        <f>記入シート!F19</f>
        <v>0</v>
      </c>
      <c r="BK3" s="274">
        <f>記入シート!F20</f>
        <v>0</v>
      </c>
      <c r="BL3" s="276">
        <f>記入シート!F22</f>
        <v>0</v>
      </c>
      <c r="BM3" s="277">
        <f>記入シート!F23</f>
        <v>0</v>
      </c>
      <c r="BN3" s="277">
        <f>記入シート!F24</f>
        <v>0</v>
      </c>
      <c r="BO3" s="278">
        <f>記入シート!F25</f>
        <v>0</v>
      </c>
    </row>
    <row r="4" spans="1:67" ht="18.600000000000001" customHeight="1" x14ac:dyDescent="0.2">
      <c r="A4" s="45"/>
      <c r="B4" s="261" t="str">
        <f>IF(G4="","",記入シート!$F$12)</f>
        <v/>
      </c>
      <c r="C4" s="257" t="str">
        <f>記入シート!F13</f>
        <v>県西</v>
      </c>
      <c r="D4" s="257" t="str">
        <f>IF(G4="","",記入シート!$F$14)</f>
        <v/>
      </c>
      <c r="E4" s="262" t="str">
        <f>IF(G4="","",記入シート!$F$15)</f>
        <v/>
      </c>
      <c r="F4" s="270" t="str">
        <f>IF(G4="","","Ｂ")</f>
        <v/>
      </c>
      <c r="G4" s="262" t="str">
        <f>IF(記入シート!I30="","",記入シート!I30)</f>
        <v/>
      </c>
      <c r="H4" s="261" t="str">
        <f>IF(記入シート!I31="","",記入シート!I31)</f>
        <v/>
      </c>
      <c r="I4" s="280" t="str">
        <f>IF(記入シート!I61="","",記入シート!I61)</f>
        <v/>
      </c>
      <c r="J4" s="258">
        <f>記入シート!I62</f>
        <v>0</v>
      </c>
      <c r="K4" s="281" t="str">
        <f>IF(記入シート!I63="","",記入シート!I63)</f>
        <v/>
      </c>
      <c r="L4" s="261" t="str">
        <f>IF(記入シート!I32="","",記入シート!I32)</f>
        <v/>
      </c>
      <c r="M4" s="257" t="str">
        <f>IF(記入シート!I33="","",記入シート!I33)</f>
        <v/>
      </c>
      <c r="N4" s="268" t="str">
        <f>IF(記入シート!I34="","",記入シート!I34)</f>
        <v/>
      </c>
      <c r="O4" s="261" t="str">
        <f>IF(記入シート!I35="","",記入シート!I35)</f>
        <v/>
      </c>
      <c r="P4" s="257" t="str">
        <f>IF(記入シート!I36="","",記入シート!I36)</f>
        <v/>
      </c>
      <c r="Q4" s="268" t="str">
        <f>IF(記入シート!I37="","",記入シート!I37)</f>
        <v/>
      </c>
      <c r="R4" s="261" t="str">
        <f>IF(記入シート!I38="","",記入シート!I38)</f>
        <v/>
      </c>
      <c r="S4" s="257" t="str">
        <f>IF(記入シート!I39="","",記入シート!I39)</f>
        <v/>
      </c>
      <c r="T4" s="268" t="str">
        <f>IF(記入シート!I40="","",記入シート!I40)</f>
        <v/>
      </c>
      <c r="U4" s="270" t="str">
        <f>IF(記入シート!I42=0,"",記入シート!I42)</f>
        <v/>
      </c>
      <c r="V4" s="258" t="str">
        <f>IF(記入シート!J42=0,"",記入シート!J42)</f>
        <v/>
      </c>
      <c r="W4" s="257" t="str">
        <f>IF(記入シート!I41="","",記入シート!I41)</f>
        <v/>
      </c>
      <c r="X4" s="281" t="str">
        <f>IF(記入シート!K41=0,"",記入シート!K41)</f>
        <v/>
      </c>
      <c r="Y4" s="284" t="str">
        <f>IF(記入シート!I44=0,"",記入シート!I44)</f>
        <v/>
      </c>
      <c r="Z4" s="286" t="str">
        <f>IF(記入シート!J44=0,"",記入シート!J44)</f>
        <v/>
      </c>
      <c r="AA4" s="257" t="str">
        <f>IF(記入シート!I43="","",記入シート!I43)</f>
        <v/>
      </c>
      <c r="AB4" s="281" t="str">
        <f>IF(記入シート!K43=0,"",記入シート!K43)</f>
        <v/>
      </c>
      <c r="AC4" s="284" t="str">
        <f>IF(記入シート!I46=0,"",記入シート!I46)</f>
        <v/>
      </c>
      <c r="AD4" s="286" t="str">
        <f>IF(記入シート!J46=0,"",記入シート!J46)</f>
        <v/>
      </c>
      <c r="AE4" s="257" t="str">
        <f>IF(記入シート!I45="","",記入シート!I45)</f>
        <v/>
      </c>
      <c r="AF4" s="281" t="str">
        <f>IF(記入シート!K45=0,"",記入シート!K45)</f>
        <v/>
      </c>
      <c r="AG4" s="284" t="str">
        <f>IF(記入シート!I48="","",記入シート!I48)</f>
        <v/>
      </c>
      <c r="AH4" s="286" t="str">
        <f>IF(記入シート!J48="","",記入シート!J48)</f>
        <v/>
      </c>
      <c r="AI4" s="257" t="str">
        <f>IF(記入シート!I47="","",記入シート!I47)</f>
        <v/>
      </c>
      <c r="AJ4" s="281" t="str">
        <f>IF(記入シート!K47=0,"",記入シート!K47)</f>
        <v/>
      </c>
      <c r="AK4" s="284" t="str">
        <f>IF(記入シート!I50="","",記入シート!I50)</f>
        <v/>
      </c>
      <c r="AL4" s="286" t="str">
        <f>IF(記入シート!J50="","",記入シート!J50)</f>
        <v/>
      </c>
      <c r="AM4" s="257" t="str">
        <f>IF(記入シート!I49="","",記入シート!I49)</f>
        <v/>
      </c>
      <c r="AN4" s="281" t="str">
        <f>IF(記入シート!K49=0,"",記入シート!K49)</f>
        <v/>
      </c>
      <c r="AO4" s="284" t="str">
        <f>IF(記入シート!I52="","",記入シート!I52)</f>
        <v/>
      </c>
      <c r="AP4" s="286" t="str">
        <f>IF(記入シート!J52="","",記入シート!J52)</f>
        <v/>
      </c>
      <c r="AQ4" s="257" t="str">
        <f>IF(記入シート!I51="","",記入シート!I51)</f>
        <v/>
      </c>
      <c r="AR4" s="281" t="str">
        <f>IF(記入シート!K51=0,"",記入シート!K51)</f>
        <v/>
      </c>
      <c r="AS4" s="284" t="str">
        <f>IF(記入シート!I54="","",記入シート!I54)</f>
        <v/>
      </c>
      <c r="AT4" s="286" t="str">
        <f>IF(記入シート!J54="","",記入シート!J54)</f>
        <v/>
      </c>
      <c r="AU4" s="257" t="str">
        <f>IF(記入シート!I53="","",記入シート!I53)</f>
        <v/>
      </c>
      <c r="AV4" s="281" t="str">
        <f>IF(記入シート!K53=0,"",記入シート!K53)</f>
        <v/>
      </c>
      <c r="AW4" s="284" t="str">
        <f>IF(記入シート!I56="","",記入シート!I56)</f>
        <v/>
      </c>
      <c r="AX4" s="286" t="str">
        <f>IF(記入シート!J56="","",記入シート!J56)</f>
        <v/>
      </c>
      <c r="AY4" s="257" t="str">
        <f>IF(記入シート!I55="","",記入シート!I55)</f>
        <v/>
      </c>
      <c r="AZ4" s="281" t="str">
        <f>IF(記入シート!K55=0,"",記入シート!K55)</f>
        <v/>
      </c>
      <c r="BA4" s="261" t="str">
        <f>IF(記入シート!I57="","",記入シート!I57)</f>
        <v/>
      </c>
      <c r="BB4" s="258">
        <f>IF(記入シート!K57=0,,記入シート!K57)</f>
        <v>0</v>
      </c>
      <c r="BC4" s="281" t="str">
        <f>IF(記入シート!I58=0,"",記入シート!I58)</f>
        <v/>
      </c>
      <c r="BD4" s="261" t="str">
        <f>IF(記入シート!I59=0,"",記入シート!I59)</f>
        <v/>
      </c>
      <c r="BE4" s="258" t="str">
        <f>IF(記入シート!K59=0,"",記入シート!K59)</f>
        <v/>
      </c>
      <c r="BF4" s="281" t="str">
        <f>IF(記入シート!I60=0,"",記入シート!I60)</f>
        <v/>
      </c>
      <c r="BG4" s="45"/>
      <c r="BH4" s="45"/>
      <c r="BI4" s="45"/>
      <c r="BJ4" s="45"/>
      <c r="BK4" s="45"/>
    </row>
    <row r="5" spans="1:67" ht="18.600000000000001" customHeight="1" thickBot="1" x14ac:dyDescent="0.25">
      <c r="A5" s="45"/>
      <c r="B5" s="263" t="str">
        <f>IF(G5="","",記入シート!$F$12)</f>
        <v/>
      </c>
      <c r="C5" s="264" t="str">
        <f>記入シート!F13</f>
        <v>県西</v>
      </c>
      <c r="D5" s="264" t="str">
        <f>IF(G5="","",記入シート!$F$14)</f>
        <v/>
      </c>
      <c r="E5" s="265" t="str">
        <f>IF(G5="","",記入シート!$F$15)</f>
        <v/>
      </c>
      <c r="F5" s="271" t="str">
        <f>IF(G5="","","Ｃ")</f>
        <v/>
      </c>
      <c r="G5" s="265" t="str">
        <f>IF(記入シート!L30="","",記入シート!L30)</f>
        <v/>
      </c>
      <c r="H5" s="263" t="str">
        <f>IF(記入シート!L31="","",記入シート!L31)</f>
        <v/>
      </c>
      <c r="I5" s="282" t="str">
        <f>IF(記入シート!L61="","",記入シート!L61)</f>
        <v/>
      </c>
      <c r="J5" s="272">
        <f>記入シート!L62</f>
        <v>0</v>
      </c>
      <c r="K5" s="283" t="str">
        <f>IF(記入シート!L63="","",記入シート!L63)</f>
        <v/>
      </c>
      <c r="L5" s="263" t="str">
        <f>IF(記入シート!L32="","",記入シート!L32)</f>
        <v/>
      </c>
      <c r="M5" s="264" t="str">
        <f>IF(記入シート!L33="","",記入シート!L33)</f>
        <v/>
      </c>
      <c r="N5" s="269" t="str">
        <f>IF(記入シート!L34="","",記入シート!L34)</f>
        <v/>
      </c>
      <c r="O5" s="263" t="str">
        <f>IF(記入シート!L35="","",記入シート!L35)</f>
        <v/>
      </c>
      <c r="P5" s="264" t="str">
        <f>IF(記入シート!L36="","",記入シート!L36)</f>
        <v/>
      </c>
      <c r="Q5" s="269" t="str">
        <f>IF(記入シート!L37="","",記入シート!L37)</f>
        <v/>
      </c>
      <c r="R5" s="263" t="str">
        <f>IF(記入シート!L38="","",記入シート!L38)</f>
        <v/>
      </c>
      <c r="S5" s="264" t="str">
        <f>IF(記入シート!L39="","",記入シート!L39)</f>
        <v/>
      </c>
      <c r="T5" s="269" t="str">
        <f>IF(記入シート!L40="","",記入シート!L40)</f>
        <v/>
      </c>
      <c r="U5" s="271" t="str">
        <f>IF(記入シート!L42=0,"",記入シート!L42)</f>
        <v/>
      </c>
      <c r="V5" s="272" t="str">
        <f>IF(記入シート!M42=0,"",記入シート!M42)</f>
        <v/>
      </c>
      <c r="W5" s="264" t="str">
        <f>IF(記入シート!L41="","",記入シート!L41)</f>
        <v/>
      </c>
      <c r="X5" s="283" t="str">
        <f>IF(記入シート!N41=0,"",記入シート!N41)</f>
        <v/>
      </c>
      <c r="Y5" s="285" t="str">
        <f>IF(記入シート!L44=0,"",記入シート!L44)</f>
        <v/>
      </c>
      <c r="Z5" s="287" t="str">
        <f>IF(記入シート!M44=0,"",記入シート!M44)</f>
        <v/>
      </c>
      <c r="AA5" s="264" t="str">
        <f>IF(記入シート!L43="","",記入シート!L43)</f>
        <v/>
      </c>
      <c r="AB5" s="283" t="str">
        <f>IF(記入シート!N43=0,"",記入シート!N43)</f>
        <v/>
      </c>
      <c r="AC5" s="285" t="str">
        <f>IF(記入シート!L46=0,"",記入シート!L46)</f>
        <v/>
      </c>
      <c r="AD5" s="287" t="str">
        <f>IF(記入シート!M46=0,"",記入シート!M46)</f>
        <v/>
      </c>
      <c r="AE5" s="264" t="str">
        <f>IF(記入シート!L45="","",記入シート!L45)</f>
        <v/>
      </c>
      <c r="AF5" s="283" t="str">
        <f>IF(記入シート!N45=0,"",記入シート!N45)</f>
        <v/>
      </c>
      <c r="AG5" s="285" t="str">
        <f>IF(記入シート!L48="","",記入シート!L48)</f>
        <v/>
      </c>
      <c r="AH5" s="287" t="str">
        <f>IF(記入シート!M48="","",記入シート!M48)</f>
        <v/>
      </c>
      <c r="AI5" s="264" t="str">
        <f>IF(記入シート!L47="","",記入シート!L47)</f>
        <v/>
      </c>
      <c r="AJ5" s="283" t="str">
        <f>IF(記入シート!N47=0,"",記入シート!N47)</f>
        <v/>
      </c>
      <c r="AK5" s="285" t="str">
        <f>IF(記入シート!L50="","",記入シート!L50)</f>
        <v/>
      </c>
      <c r="AL5" s="287" t="str">
        <f>IF(記入シート!M50="","",記入シート!M50)</f>
        <v/>
      </c>
      <c r="AM5" s="264" t="str">
        <f>IF(記入シート!L49="","",記入シート!L49)</f>
        <v/>
      </c>
      <c r="AN5" s="283" t="str">
        <f>IF(記入シート!N49=0,"",記入シート!N49)</f>
        <v/>
      </c>
      <c r="AO5" s="285" t="str">
        <f>IF(記入シート!L52="","",記入シート!L52)</f>
        <v/>
      </c>
      <c r="AP5" s="287" t="str">
        <f>IF(記入シート!M52="","",記入シート!M52)</f>
        <v/>
      </c>
      <c r="AQ5" s="264" t="str">
        <f>IF(記入シート!L51="","",記入シート!L51)</f>
        <v/>
      </c>
      <c r="AR5" s="283" t="str">
        <f>IF(記入シート!N51=0,"",記入シート!N51)</f>
        <v/>
      </c>
      <c r="AS5" s="285" t="str">
        <f>IF(記入シート!L54="","",記入シート!L54)</f>
        <v/>
      </c>
      <c r="AT5" s="287" t="str">
        <f>IF(記入シート!M54="","",記入シート!M54)</f>
        <v/>
      </c>
      <c r="AU5" s="264" t="str">
        <f>IF(記入シート!L53="","",記入シート!L53)</f>
        <v/>
      </c>
      <c r="AV5" s="283" t="str">
        <f>IF(記入シート!N53=0,"",記入シート!N53)</f>
        <v/>
      </c>
      <c r="AW5" s="285" t="str">
        <f>IF(記入シート!L56="","",記入シート!L56)</f>
        <v/>
      </c>
      <c r="AX5" s="287" t="str">
        <f>IF(記入シート!M56="","",記入シート!M56)</f>
        <v/>
      </c>
      <c r="AY5" s="264" t="str">
        <f>IF(記入シート!L55="","",記入シート!L55)</f>
        <v/>
      </c>
      <c r="AZ5" s="283" t="str">
        <f>IF(記入シート!N55=0,"",記入シート!N55)</f>
        <v/>
      </c>
      <c r="BA5" s="263" t="str">
        <f>IF(記入シート!L57="","",記入シート!L57)</f>
        <v/>
      </c>
      <c r="BB5" s="272">
        <f>IF(記入シート!N57=0,,記入シート!N57)</f>
        <v>0</v>
      </c>
      <c r="BC5" s="283" t="str">
        <f>IF(記入シート!L58=0,"",記入シート!L58)</f>
        <v/>
      </c>
      <c r="BD5" s="263" t="str">
        <f>IF(記入シート!L59=0,"",記入シート!L59)</f>
        <v/>
      </c>
      <c r="BE5" s="272" t="str">
        <f>IF(記入シート!N59=0,"",記入シート!N59)</f>
        <v/>
      </c>
      <c r="BF5" s="283" t="str">
        <f>IF(記入シート!L60=0,"",記入シート!L60)</f>
        <v/>
      </c>
      <c r="BG5" s="45"/>
      <c r="BH5" s="45"/>
      <c r="BI5" s="45"/>
      <c r="BJ5" s="45"/>
      <c r="BK5" s="45"/>
    </row>
    <row r="6" spans="1:67" x14ac:dyDescent="0.2">
      <c r="A6" s="45"/>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row>
    <row r="7" spans="1:67" x14ac:dyDescent="0.2">
      <c r="A7" s="45"/>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row>
    <row r="8" spans="1:67" x14ac:dyDescent="0.2">
      <c r="A8" s="45"/>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row>
    <row r="9" spans="1:67" x14ac:dyDescent="0.2">
      <c r="A9" s="45"/>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row>
    <row r="10" spans="1:67" x14ac:dyDescent="0.2">
      <c r="A10" s="45"/>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row>
    <row r="11" spans="1:67" x14ac:dyDescent="0.2">
      <c r="A11" s="45"/>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row>
  </sheetData>
  <sheetProtection selectLockedCells="1"/>
  <mergeCells count="9">
    <mergeCell ref="AO2:AP2"/>
    <mergeCell ref="AS2:AT2"/>
    <mergeCell ref="AW2:AX2"/>
    <mergeCell ref="BD2:BE2"/>
    <mergeCell ref="U2:V2"/>
    <mergeCell ref="Y2:Z2"/>
    <mergeCell ref="AC2:AD2"/>
    <mergeCell ref="AG2:AH2"/>
    <mergeCell ref="AK2:AL2"/>
  </mergeCells>
  <phoneticPr fontId="1" type="noConversion"/>
  <printOptions headings="1" gridLines="1"/>
  <pageMargins left="0.19650320837816856" right="0.19650320837816856" top="0.98390475971492264" bottom="0.98390475971492264" header="0.51174154431801144" footer="0.51174154431801144"/>
  <pageSetup paperSize="9" scale="31" fitToWidth="2" orientation="landscape" blackAndWhite="1"/>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249977111117893"/>
    <pageSetUpPr fitToPage="1"/>
  </sheetPr>
  <dimension ref="A1:BG14"/>
  <sheetViews>
    <sheetView zoomScaleSheetLayoutView="100" workbookViewId="0">
      <selection activeCell="H14" sqref="H14"/>
    </sheetView>
  </sheetViews>
  <sheetFormatPr defaultColWidth="8.88671875" defaultRowHeight="13.2" x14ac:dyDescent="0.2"/>
  <cols>
    <col min="1" max="1" width="2.109375" style="1" customWidth="1"/>
    <col min="2" max="2" width="9.33203125" style="1" customWidth="1"/>
    <col min="3" max="3" width="7.6640625" style="1" customWidth="1"/>
    <col min="4" max="4" width="31.109375" style="1" customWidth="1"/>
    <col min="5" max="5" width="38.6640625" style="1" customWidth="1"/>
    <col min="6" max="6" width="16.109375" style="1" customWidth="1"/>
    <col min="7" max="8" width="12.44140625" style="1" customWidth="1"/>
    <col min="9" max="11" width="10" style="1" customWidth="1"/>
    <col min="12" max="12" width="45" style="1" customWidth="1"/>
    <col min="13" max="13" width="60" style="1" customWidth="1"/>
    <col min="14" max="14" width="31.33203125" style="1" customWidth="1"/>
    <col min="15" max="16" width="25" style="1" customWidth="1"/>
    <col min="17" max="17" width="20.6640625" style="1" customWidth="1"/>
    <col min="18" max="19" width="22.44140625" style="1" customWidth="1"/>
    <col min="20" max="20" width="20" style="1" customWidth="1"/>
    <col min="21" max="21" width="6.109375" style="1" customWidth="1"/>
    <col min="22" max="22" width="20" style="1" customWidth="1"/>
    <col min="23" max="24" width="6.109375" style="1" customWidth="1"/>
    <col min="25" max="25" width="20" style="1" customWidth="1"/>
    <col min="26" max="27" width="6.109375" style="1" customWidth="1"/>
    <col min="28" max="28" width="20" style="1" customWidth="1"/>
    <col min="29" max="30" width="6.109375" style="1" customWidth="1"/>
    <col min="31" max="31" width="20" style="1" customWidth="1"/>
    <col min="32" max="33" width="6.109375" style="1" customWidth="1"/>
    <col min="34" max="34" width="20" style="1" customWidth="1"/>
    <col min="35" max="36" width="6.109375" style="1" customWidth="1"/>
    <col min="37" max="37" width="20" style="1" customWidth="1"/>
    <col min="38" max="39" width="6.109375" style="1" customWidth="1"/>
    <col min="40" max="40" width="20" style="1" customWidth="1"/>
    <col min="41" max="42" width="6.109375" style="1" customWidth="1"/>
    <col min="43" max="43" width="20" style="1" customWidth="1"/>
    <col min="44" max="44" width="6.109375" style="1" customWidth="1"/>
    <col min="45" max="45" width="22.33203125" style="1" customWidth="1"/>
    <col min="46" max="47" width="9" style="1" customWidth="1"/>
    <col min="48" max="48" width="16.33203125" style="1" customWidth="1"/>
    <col min="49" max="50" width="9" style="1" customWidth="1"/>
    <col min="51" max="52" width="16.109375" style="1" customWidth="1"/>
    <col min="53" max="53" width="12.6640625" style="1" customWidth="1"/>
    <col min="54" max="54" width="25" style="1" customWidth="1"/>
    <col min="55" max="55" width="38.6640625" style="1" bestFit="1" customWidth="1"/>
    <col min="57" max="57" width="14.88671875" customWidth="1"/>
    <col min="58" max="58" width="13.6640625" customWidth="1"/>
    <col min="59" max="59" width="16.44140625" customWidth="1"/>
  </cols>
  <sheetData>
    <row r="1" spans="1:59" ht="21.75" customHeight="1" thickBot="1" x14ac:dyDescent="0.25">
      <c r="A1" s="44" t="str">
        <f>記入シート!A2</f>
        <v>令和４年度　第57回茨城県アンサンブルコンテスト県西地区大会</v>
      </c>
      <c r="B1" s="45"/>
      <c r="C1" s="45"/>
      <c r="D1" s="45"/>
      <c r="E1" s="45"/>
      <c r="F1" s="45"/>
      <c r="G1" s="44" t="s">
        <v>98</v>
      </c>
      <c r="H1" s="45"/>
      <c r="I1" s="46" t="s">
        <v>116</v>
      </c>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row>
    <row r="2" spans="1:59" ht="41.25" customHeight="1" thickBot="1" x14ac:dyDescent="0.25">
      <c r="A2" s="45"/>
      <c r="B2" s="47" t="s">
        <v>72</v>
      </c>
      <c r="C2" s="73" t="s">
        <v>134</v>
      </c>
      <c r="D2" s="47" t="s">
        <v>99</v>
      </c>
      <c r="E2" s="48" t="s">
        <v>100</v>
      </c>
      <c r="F2" s="49" t="s">
        <v>101</v>
      </c>
      <c r="G2" s="50" t="s">
        <v>102</v>
      </c>
      <c r="H2" s="51" t="s">
        <v>103</v>
      </c>
      <c r="I2" s="52" t="s">
        <v>67</v>
      </c>
      <c r="J2" s="71" t="s">
        <v>249</v>
      </c>
      <c r="K2" s="71" t="s">
        <v>248</v>
      </c>
      <c r="L2" s="51" t="s">
        <v>104</v>
      </c>
      <c r="M2" s="51" t="s">
        <v>105</v>
      </c>
      <c r="N2" s="51" t="s">
        <v>106</v>
      </c>
      <c r="O2" s="51" t="s">
        <v>107</v>
      </c>
      <c r="P2" s="51" t="s">
        <v>108</v>
      </c>
      <c r="Q2" s="51" t="s">
        <v>109</v>
      </c>
      <c r="R2" s="51" t="s">
        <v>110</v>
      </c>
      <c r="S2" s="51" t="s">
        <v>111</v>
      </c>
      <c r="T2" s="52" t="s">
        <v>112</v>
      </c>
      <c r="U2" s="184" t="s">
        <v>133</v>
      </c>
      <c r="V2" s="52" t="s">
        <v>43</v>
      </c>
      <c r="W2" s="290" t="s">
        <v>331</v>
      </c>
      <c r="X2" s="184" t="s">
        <v>133</v>
      </c>
      <c r="Y2" s="52" t="s">
        <v>60</v>
      </c>
      <c r="Z2" s="290" t="s">
        <v>331</v>
      </c>
      <c r="AA2" s="184" t="s">
        <v>133</v>
      </c>
      <c r="AB2" s="52" t="s">
        <v>61</v>
      </c>
      <c r="AC2" s="290" t="s">
        <v>331</v>
      </c>
      <c r="AD2" s="184" t="s">
        <v>133</v>
      </c>
      <c r="AE2" s="51" t="s">
        <v>62</v>
      </c>
      <c r="AF2" s="290" t="s">
        <v>331</v>
      </c>
      <c r="AG2" s="184" t="s">
        <v>133</v>
      </c>
      <c r="AH2" s="51" t="s">
        <v>63</v>
      </c>
      <c r="AI2" s="290" t="s">
        <v>331</v>
      </c>
      <c r="AJ2" s="184" t="s">
        <v>133</v>
      </c>
      <c r="AK2" s="51" t="s">
        <v>64</v>
      </c>
      <c r="AL2" s="290" t="s">
        <v>331</v>
      </c>
      <c r="AM2" s="184" t="s">
        <v>133</v>
      </c>
      <c r="AN2" s="51" t="s">
        <v>65</v>
      </c>
      <c r="AO2" s="290" t="s">
        <v>331</v>
      </c>
      <c r="AP2" s="184" t="s">
        <v>133</v>
      </c>
      <c r="AQ2" s="52" t="s">
        <v>66</v>
      </c>
      <c r="AR2" s="290" t="s">
        <v>331</v>
      </c>
      <c r="AS2" s="85" t="s">
        <v>170</v>
      </c>
      <c r="AT2" s="84" t="s">
        <v>171</v>
      </c>
      <c r="AU2" s="70" t="s">
        <v>183</v>
      </c>
      <c r="AV2" s="697" t="s">
        <v>178</v>
      </c>
      <c r="AW2" s="698"/>
      <c r="AX2" s="69" t="s">
        <v>179</v>
      </c>
      <c r="AY2" s="51" t="s">
        <v>113</v>
      </c>
      <c r="AZ2" s="71" t="s">
        <v>187</v>
      </c>
      <c r="BA2" s="159" t="s">
        <v>11</v>
      </c>
      <c r="BB2" s="194" t="s">
        <v>114</v>
      </c>
      <c r="BC2" s="196" t="s">
        <v>192</v>
      </c>
      <c r="BD2" s="195" t="s">
        <v>136</v>
      </c>
      <c r="BE2" s="78" t="s">
        <v>137</v>
      </c>
      <c r="BF2" s="78" t="s">
        <v>139</v>
      </c>
      <c r="BG2" s="79" t="s">
        <v>137</v>
      </c>
    </row>
    <row r="3" spans="1:59" ht="18.600000000000001" customHeight="1" x14ac:dyDescent="0.2">
      <c r="A3" s="53"/>
      <c r="B3" s="699" t="str">
        <f>'（例）記入シート'!$F$12</f>
        <v>高等学校</v>
      </c>
      <c r="C3" s="695" t="str">
        <f>'（例）記入シート'!F13</f>
        <v>県西</v>
      </c>
      <c r="D3" s="691" t="str">
        <f>'（例）記入シート'!$F$14</f>
        <v>県立安紺高等学校</v>
      </c>
      <c r="E3" s="701" t="str">
        <f>'（例）記入シート'!$F$15</f>
        <v>けんりつあんこんこうとうがっこう</v>
      </c>
      <c r="F3" s="703" t="s">
        <v>115</v>
      </c>
      <c r="G3" s="705" t="str">
        <f>'（例）記入シート'!F30</f>
        <v>打楽器</v>
      </c>
      <c r="H3" s="695" t="str">
        <f>'（例）記入シート'!F31</f>
        <v>七重奏</v>
      </c>
      <c r="I3" s="707">
        <f>'（例）記入シート'!F61</f>
        <v>0.1944444444444445</v>
      </c>
      <c r="J3" s="695" t="str">
        <f>'（例）記入シート'!F62</f>
        <v>あり</v>
      </c>
      <c r="K3" s="695" t="str">
        <f>'（例）記入シート'!F63</f>
        <v>あり</v>
      </c>
      <c r="L3" s="691" t="str">
        <f>'（例）記入シート'!F32</f>
        <v>ヴォルケーノ・タワー</v>
      </c>
      <c r="M3" s="691" t="str">
        <f>'（例）記入シート'!F33</f>
        <v>ぼるけーの・たわー</v>
      </c>
      <c r="N3" s="691" t="str">
        <f>'（例）記入シート'!F34</f>
        <v>The Volcano Tower</v>
      </c>
      <c r="O3" s="691" t="str">
        <f>'（例）記入シート'!F35</f>
        <v>グラステイル</v>
      </c>
      <c r="P3" s="691" t="str">
        <f>'（例）記入シート'!F36</f>
        <v>ぐらすている</v>
      </c>
      <c r="Q3" s="691" t="str">
        <f>'（例）記入シート'!F37</f>
        <v>Jerry　Grasstail</v>
      </c>
      <c r="R3" s="691" t="str">
        <f>'（例）記入シート'!F38</f>
        <v>なし</v>
      </c>
      <c r="S3" s="691" t="str">
        <f>'（例）記入シート'!F39</f>
        <v>なし</v>
      </c>
      <c r="T3" s="693" t="str">
        <f>'（例）記入シート'!F40</f>
        <v>なし</v>
      </c>
      <c r="U3" s="197" t="str">
        <f>'（例）記入シート'!F42</f>
        <v>Perc</v>
      </c>
      <c r="V3" s="695" t="str">
        <f>'（例）記入シート'!F41</f>
        <v>吹連　次郎</v>
      </c>
      <c r="W3" s="709" t="str">
        <f>'（例）記入シート'!H41</f>
        <v>○</v>
      </c>
      <c r="X3" s="197" t="str">
        <f>'（例）記入シート'!F44</f>
        <v>Perc</v>
      </c>
      <c r="Y3" s="695" t="str">
        <f>'（例）記入シート'!F43</f>
        <v>吹連　三郎</v>
      </c>
      <c r="Z3" s="709" t="str">
        <f>'（例）記入シート'!H43</f>
        <v>○</v>
      </c>
      <c r="AA3" s="197" t="str">
        <f>'（例）記入シート'!F46</f>
        <v>Perc</v>
      </c>
      <c r="AB3" s="695" t="str">
        <f>'（例）記入シート'!F45</f>
        <v>吹連　四郎</v>
      </c>
      <c r="AC3" s="709" t="str">
        <f>'（例）記入シート'!H45</f>
        <v>○</v>
      </c>
      <c r="AD3" s="197" t="str">
        <f>IF('（例）記入シート'!F48="","",'（例）記入シート'!F48)</f>
        <v>Perc</v>
      </c>
      <c r="AE3" s="695" t="str">
        <f>IF('（例）記入シート'!F47="","",'（例）記入シート'!F47)</f>
        <v>吹連　五郎</v>
      </c>
      <c r="AF3" s="709" t="str">
        <f>IF('（例）記入シート'!H47=0,"",'（例）記入シート'!H47)</f>
        <v>○</v>
      </c>
      <c r="AG3" s="197" t="str">
        <f>IF('（例）記入シート'!F50="","",'（例）記入シート'!F50)</f>
        <v>Perc</v>
      </c>
      <c r="AH3" s="695" t="str">
        <f>IF('（例）記入シート'!F49="","",'（例）記入シート'!F49)</f>
        <v>吹連　六郎</v>
      </c>
      <c r="AI3" s="709" t="str">
        <f>IF('（例）記入シート'!H49=0,"",'（例）記入シート'!H49)</f>
        <v>○</v>
      </c>
      <c r="AJ3" s="197" t="str">
        <f>IF('（例）記入シート'!F52="","",'（例）記入シート'!F52)</f>
        <v>Perc</v>
      </c>
      <c r="AK3" s="695" t="str">
        <f>IF('（例）記入シート'!F51="","",'（例）記入シート'!F51)</f>
        <v>吹連　七郎</v>
      </c>
      <c r="AL3" s="709" t="str">
        <f>IF('（例）記入シート'!H51=0,"",'（例）記入シート'!H51)</f>
        <v>○</v>
      </c>
      <c r="AM3" s="197" t="str">
        <f>IF('（例）記入シート'!F54="","",'（例）記入シート'!F54)</f>
        <v>Perc</v>
      </c>
      <c r="AN3" s="695" t="str">
        <f>IF('（例）記入シート'!F53="","",'（例）記入シート'!F53)</f>
        <v>吹連　八郎</v>
      </c>
      <c r="AO3" s="709" t="str">
        <f>IF('（例）記入シート'!H53=0,"",'（例）記入シート'!H53)</f>
        <v>○</v>
      </c>
      <c r="AP3" s="197" t="str">
        <f>IF('（例）記入シート'!F56="","",'（例）記入シート'!F56)</f>
        <v/>
      </c>
      <c r="AQ3" s="715" t="str">
        <f>IF('（例）記入シート'!F55="","",'（例）記入シート'!F55)</f>
        <v/>
      </c>
      <c r="AR3" s="709" t="str">
        <f>IF('（例）記入シート'!H55=0,"",'（例）記入シート'!H55)</f>
        <v/>
      </c>
      <c r="AS3" s="699" t="str">
        <f>IF('（例）記入シート'!F57="","",'（例）記入シート'!F57)</f>
        <v>マリンバ１・ティンパニ４・ビブラフォン１・トムトム４・レインスティック１・スモールマラカス１</v>
      </c>
      <c r="AT3" s="695" t="str">
        <f>IF('（例）記入シート'!H57=0,,'（例）記入シート'!H57)</f>
        <v>◎</v>
      </c>
      <c r="AU3" s="709">
        <f>IF('（例）記入シート'!F58=0,"",'（例）記入シート'!F58)</f>
        <v>13</v>
      </c>
      <c r="AV3" s="699" t="str">
        <f>IF('（例）記入シート'!F59=0,"",'（例）記入シート'!F59)</f>
        <v>吹連出版</v>
      </c>
      <c r="AW3" s="709" t="str">
        <f>IF('（例）記入シート'!H59=0,"",'（例）記入シート'!H59)</f>
        <v>販売</v>
      </c>
      <c r="AX3" s="719">
        <f>IF('（例）記入シート'!F60=0,"",'（例）記入シート'!F60)</f>
        <v>1</v>
      </c>
      <c r="AY3" s="711" t="str">
        <f>'（例）記入シート'!F17</f>
        <v>吹連　太郎</v>
      </c>
      <c r="AZ3" s="711" t="str">
        <f>'（例）記入シート'!F21</f>
        <v>090－1234－5678</v>
      </c>
      <c r="BA3" s="713" t="str">
        <f>'（例）記入シート'!F18</f>
        <v>306－0054</v>
      </c>
      <c r="BB3" s="711" t="str">
        <f>'（例）記入シート'!F19</f>
        <v>古河市中田新田12-1</v>
      </c>
      <c r="BC3" s="711" t="str">
        <f>'（例）記入シート'!F20</f>
        <v>0280－48－2755／0280－48－5424</v>
      </c>
      <c r="BD3" s="721">
        <f>'（例）記入シート'!F22</f>
        <v>0</v>
      </c>
      <c r="BE3" s="723" t="str">
        <f>'（例）記入シート'!F23</f>
        <v>自家用車　１</v>
      </c>
      <c r="BF3" s="723" t="str">
        <f>'（例）記入シート'!F24</f>
        <v>２ｔ　１</v>
      </c>
      <c r="BG3" s="717">
        <f>'（例）記入シート'!F25</f>
        <v>0</v>
      </c>
    </row>
    <row r="4" spans="1:59" ht="18.600000000000001" customHeight="1" thickBot="1" x14ac:dyDescent="0.25">
      <c r="A4" s="193"/>
      <c r="B4" s="700"/>
      <c r="C4" s="696"/>
      <c r="D4" s="692"/>
      <c r="E4" s="702"/>
      <c r="F4" s="704"/>
      <c r="G4" s="706"/>
      <c r="H4" s="696"/>
      <c r="I4" s="708"/>
      <c r="J4" s="696"/>
      <c r="K4" s="696"/>
      <c r="L4" s="692"/>
      <c r="M4" s="692"/>
      <c r="N4" s="692"/>
      <c r="O4" s="692"/>
      <c r="P4" s="692"/>
      <c r="Q4" s="692"/>
      <c r="R4" s="692"/>
      <c r="S4" s="692"/>
      <c r="T4" s="694"/>
      <c r="U4" s="198" t="str">
        <f>'（例）記入シート'!G42</f>
        <v>なし</v>
      </c>
      <c r="V4" s="696"/>
      <c r="W4" s="710"/>
      <c r="X4" s="198" t="str">
        <f>'（例）記入シート'!G44</f>
        <v>なし</v>
      </c>
      <c r="Y4" s="696"/>
      <c r="Z4" s="710"/>
      <c r="AA4" s="198" t="str">
        <f>'（例）記入シート'!G46</f>
        <v>なし</v>
      </c>
      <c r="AB4" s="696"/>
      <c r="AC4" s="710"/>
      <c r="AD4" s="198" t="str">
        <f>IF('（例）記入シート'!G48="","",'（例）記入シート'!G48)</f>
        <v>なし</v>
      </c>
      <c r="AE4" s="696"/>
      <c r="AF4" s="710"/>
      <c r="AG4" s="198" t="str">
        <f>IF('（例）記入シート'!G50="","",'（例）記入シート'!G50)</f>
        <v>なし</v>
      </c>
      <c r="AH4" s="696"/>
      <c r="AI4" s="710"/>
      <c r="AJ4" s="198" t="str">
        <f>IF('（例）記入シート'!G52="","",'（例）記入シート'!G52)</f>
        <v>なし</v>
      </c>
      <c r="AK4" s="696"/>
      <c r="AL4" s="710"/>
      <c r="AM4" s="198" t="str">
        <f>IF('（例）記入シート'!G54="","",'（例）記入シート'!G54)</f>
        <v>なし</v>
      </c>
      <c r="AN4" s="696"/>
      <c r="AO4" s="710"/>
      <c r="AP4" s="198" t="str">
        <f>IF('（例）記入シート'!G56="","",'（例）記入シート'!G56)</f>
        <v/>
      </c>
      <c r="AQ4" s="716"/>
      <c r="AR4" s="710"/>
      <c r="AS4" s="700"/>
      <c r="AT4" s="696"/>
      <c r="AU4" s="710"/>
      <c r="AV4" s="700"/>
      <c r="AW4" s="710"/>
      <c r="AX4" s="720"/>
      <c r="AY4" s="712"/>
      <c r="AZ4" s="712"/>
      <c r="BA4" s="714"/>
      <c r="BB4" s="712"/>
      <c r="BC4" s="712"/>
      <c r="BD4" s="722"/>
      <c r="BE4" s="724"/>
      <c r="BF4" s="724"/>
      <c r="BG4" s="718"/>
    </row>
    <row r="5" spans="1:59" ht="18.600000000000001" customHeight="1" x14ac:dyDescent="0.2">
      <c r="A5" s="45"/>
      <c r="B5" s="699" t="str">
        <f>'（例）記入シート'!$F$12</f>
        <v>高等学校</v>
      </c>
      <c r="C5" s="695" t="str">
        <f>'（例）記入シート'!F13</f>
        <v>県西</v>
      </c>
      <c r="D5" s="691" t="str">
        <f>'（例）記入シート'!$F$14</f>
        <v>県立安紺高等学校</v>
      </c>
      <c r="E5" s="701" t="str">
        <f>'（例）記入シート'!$F$15</f>
        <v>けんりつあんこんこうとうがっこう</v>
      </c>
      <c r="F5" s="719" t="str">
        <f>IF(G5="","","Ｂグループ")</f>
        <v>Ｂグループ</v>
      </c>
      <c r="G5" s="705" t="str">
        <f>'（例）記入シート'!I30</f>
        <v>金管</v>
      </c>
      <c r="H5" s="695" t="str">
        <f>'（例）記入シート'!I31</f>
        <v>五重奏</v>
      </c>
      <c r="I5" s="707">
        <f>'（例）記入シート'!I61</f>
        <v>0.12500000000000003</v>
      </c>
      <c r="J5" s="695" t="str">
        <f>'（例）記入シート'!I62</f>
        <v>なし</v>
      </c>
      <c r="K5" s="695" t="str">
        <f>'（例）記入シート'!I63</f>
        <v>なし</v>
      </c>
      <c r="L5" s="691" t="str">
        <f>'（例）記入シート'!I32</f>
        <v>金管五重奏曲第３番より　第１楽章</v>
      </c>
      <c r="M5" s="691" t="str">
        <f>'（例）記入シート'!I33</f>
        <v>きんかんごじゅうそうきょくだいさんばんより　だいいちがくしょう</v>
      </c>
      <c r="N5" s="691" t="str">
        <f>'（例）記入シート'!I34</f>
        <v>Quintet No.3 Brass Quintet</v>
      </c>
      <c r="O5" s="691" t="str">
        <f>'（例）記入シート'!I35</f>
        <v>エヴァルド</v>
      </c>
      <c r="P5" s="691" t="str">
        <f>'（例）記入シート'!I36</f>
        <v>えばるど</v>
      </c>
      <c r="Q5" s="691" t="str">
        <f>'（例）記入シート'!I37</f>
        <v>Victor Ewald</v>
      </c>
      <c r="R5" s="691" t="str">
        <f>'（例）記入シート'!I38</f>
        <v>なし</v>
      </c>
      <c r="S5" s="691" t="str">
        <f>'（例）記入シート'!I39</f>
        <v>なし</v>
      </c>
      <c r="T5" s="693" t="str">
        <f>'（例）記入シート'!I40</f>
        <v>なし</v>
      </c>
      <c r="U5" s="197" t="str">
        <f>'（例）記入シート'!I42</f>
        <v>Trp</v>
      </c>
      <c r="V5" s="695" t="str">
        <f>'（例）記入シート'!I41</f>
        <v>連盟　太郎</v>
      </c>
      <c r="W5" s="709" t="str">
        <f>'（例）記入シート'!K41</f>
        <v>○</v>
      </c>
      <c r="X5" s="197" t="str">
        <f>'（例）記入シート'!I44</f>
        <v>Trp</v>
      </c>
      <c r="Y5" s="695" t="str">
        <f>'（例）記入シート'!I43</f>
        <v>連盟　次郎</v>
      </c>
      <c r="Z5" s="709" t="str">
        <f>'（例）記入シート'!K43</f>
        <v>○</v>
      </c>
      <c r="AA5" s="197" t="str">
        <f>'（例）記入シート'!I46</f>
        <v>Hrn</v>
      </c>
      <c r="AB5" s="695" t="str">
        <f>'（例）記入シート'!I45</f>
        <v>連盟　三郎</v>
      </c>
      <c r="AC5" s="709" t="str">
        <f>'（例）記入シート'!K45</f>
        <v>○</v>
      </c>
      <c r="AD5" s="197" t="str">
        <f>IF('（例）記入シート'!I48="","",'（例）記入シート'!I48)</f>
        <v>Trb</v>
      </c>
      <c r="AE5" s="695" t="str">
        <f>IF('（例）記入シート'!I47="","",'（例）記入シート'!I47)</f>
        <v>連盟　四郎</v>
      </c>
      <c r="AF5" s="709" t="str">
        <f>IF('（例）記入シート'!K47=0,"",'（例）記入シート'!K47)</f>
        <v>○</v>
      </c>
      <c r="AG5" s="197" t="str">
        <f>IF('（例）記入シート'!I50="","",'（例）記入シート'!I50)</f>
        <v>Tub</v>
      </c>
      <c r="AH5" s="695" t="str">
        <f>IF('（例）記入シート'!I49="","",'（例）記入シート'!I49)</f>
        <v>連盟　五郎</v>
      </c>
      <c r="AI5" s="709" t="str">
        <f>IF('（例）記入シート'!K49=0,"",'（例）記入シート'!K49)</f>
        <v>○</v>
      </c>
      <c r="AJ5" s="197" t="str">
        <f>IF('（例）記入シート'!I52="","",'（例）記入シート'!I52)</f>
        <v/>
      </c>
      <c r="AK5" s="695" t="str">
        <f>IF('（例）記入シート'!I51="","",'（例）記入シート'!I51)</f>
        <v/>
      </c>
      <c r="AL5" s="709" t="str">
        <f>IF('（例）記入シート'!K51=0,"",'（例）記入シート'!K51)</f>
        <v/>
      </c>
      <c r="AM5" s="197" t="str">
        <f>IF('（例）記入シート'!I54="","",'（例）記入シート'!I54)</f>
        <v/>
      </c>
      <c r="AN5" s="695" t="str">
        <f>IF('（例）記入シート'!I53="","",'（例）記入シート'!I53)</f>
        <v/>
      </c>
      <c r="AO5" s="709" t="str">
        <f>IF('（例）記入シート'!K53=0,"",'（例）記入シート'!K53)</f>
        <v/>
      </c>
      <c r="AP5" s="197" t="str">
        <f>IF('（例）記入シート'!I56="","",'（例）記入シート'!I56)</f>
        <v/>
      </c>
      <c r="AQ5" s="715" t="str">
        <f>IF('（例）記入シート'!I55="","",'（例）記入シート'!I55)</f>
        <v/>
      </c>
      <c r="AR5" s="709" t="str">
        <f>IF('（例）記入シート'!K55=0,"",'（例）記入シート'!K55)</f>
        <v/>
      </c>
      <c r="AS5" s="699" t="str">
        <f>IF('（例）記入シート'!I57="","",'（例）記入シート'!I57)</f>
        <v/>
      </c>
      <c r="AT5" s="695" t="str">
        <f>IF('（例）記入シート'!K57=0,,'（例）記入シート'!K57)</f>
        <v>×</v>
      </c>
      <c r="AU5" s="709" t="str">
        <f>IF('（例）記入シート'!I58=0,"",'（例）記入シート'!I58)</f>
        <v/>
      </c>
      <c r="AV5" s="699" t="str">
        <f>IF('（例）記入シート'!I59=0,"",'（例）記入シート'!I59)</f>
        <v>連盟出版</v>
      </c>
      <c r="AW5" s="709" t="str">
        <f>IF('（例）記入シート'!K59=0,"",'（例）記入シート'!K59)</f>
        <v>レンタル</v>
      </c>
      <c r="AX5" s="719">
        <f>IF('（例）記入シート'!I60=0,"",'（例）記入シート'!I60)</f>
        <v>1</v>
      </c>
      <c r="AY5" s="45"/>
      <c r="AZ5" s="45"/>
      <c r="BA5" s="45"/>
      <c r="BB5" s="45"/>
      <c r="BC5" s="45"/>
    </row>
    <row r="6" spans="1:59" ht="18.600000000000001" customHeight="1" thickBot="1" x14ac:dyDescent="0.25">
      <c r="A6" s="45"/>
      <c r="B6" s="700"/>
      <c r="C6" s="696"/>
      <c r="D6" s="692"/>
      <c r="E6" s="702"/>
      <c r="F6" s="720"/>
      <c r="G6" s="706"/>
      <c r="H6" s="696"/>
      <c r="I6" s="708"/>
      <c r="J6" s="696"/>
      <c r="K6" s="696"/>
      <c r="L6" s="692"/>
      <c r="M6" s="692"/>
      <c r="N6" s="692"/>
      <c r="O6" s="692"/>
      <c r="P6" s="692"/>
      <c r="Q6" s="692"/>
      <c r="R6" s="692"/>
      <c r="S6" s="692"/>
      <c r="T6" s="694"/>
      <c r="U6" s="198" t="str">
        <f>'（例）記入シート'!J42</f>
        <v>P.Trp</v>
      </c>
      <c r="V6" s="696"/>
      <c r="W6" s="710"/>
      <c r="X6" s="198" t="str">
        <f>'（例）記入シート'!J44</f>
        <v>なし</v>
      </c>
      <c r="Y6" s="696"/>
      <c r="Z6" s="710"/>
      <c r="AA6" s="198" t="str">
        <f>'（例）記入シート'!J46</f>
        <v>なし</v>
      </c>
      <c r="AB6" s="696"/>
      <c r="AC6" s="710"/>
      <c r="AD6" s="198" t="str">
        <f>IF('（例）記入シート'!J48="","",'（例）記入シート'!J48)</f>
        <v>なし</v>
      </c>
      <c r="AE6" s="696"/>
      <c r="AF6" s="710"/>
      <c r="AG6" s="198" t="str">
        <f>IF('（例）記入シート'!J50="","",'（例）記入シート'!J50)</f>
        <v>なし</v>
      </c>
      <c r="AH6" s="696"/>
      <c r="AI6" s="710"/>
      <c r="AJ6" s="198" t="str">
        <f>IF('（例）記入シート'!J52="","",'（例）記入シート'!J52)</f>
        <v/>
      </c>
      <c r="AK6" s="696"/>
      <c r="AL6" s="710"/>
      <c r="AM6" s="198" t="str">
        <f>IF('（例）記入シート'!J54="","",'（例）記入シート'!J54)</f>
        <v/>
      </c>
      <c r="AN6" s="696"/>
      <c r="AO6" s="710"/>
      <c r="AP6" s="198" t="str">
        <f>IF('（例）記入シート'!J56="","",'（例）記入シート'!J56)</f>
        <v/>
      </c>
      <c r="AQ6" s="716"/>
      <c r="AR6" s="710"/>
      <c r="AS6" s="700"/>
      <c r="AT6" s="696"/>
      <c r="AU6" s="710"/>
      <c r="AV6" s="700"/>
      <c r="AW6" s="710"/>
      <c r="AX6" s="720"/>
      <c r="AY6" s="45"/>
      <c r="AZ6" s="45"/>
      <c r="BA6" s="45"/>
      <c r="BB6" s="45"/>
      <c r="BC6" s="45"/>
    </row>
    <row r="7" spans="1:59" ht="18.600000000000001" customHeight="1" x14ac:dyDescent="0.2">
      <c r="A7" s="45"/>
      <c r="B7" s="699" t="str">
        <f>'（例）記入シート'!$F$12</f>
        <v>高等学校</v>
      </c>
      <c r="C7" s="695" t="str">
        <f>'（例）記入シート'!F13</f>
        <v>県西</v>
      </c>
      <c r="D7" s="691" t="str">
        <f>'（例）記入シート'!$F$14</f>
        <v>県立安紺高等学校</v>
      </c>
      <c r="E7" s="701" t="str">
        <f>'（例）記入シート'!$F$15</f>
        <v>けんりつあんこんこうとうがっこう</v>
      </c>
      <c r="F7" s="719" t="str">
        <f>IF(G7="","","Ｃグループ")</f>
        <v>Ｃグループ</v>
      </c>
      <c r="G7" s="705" t="str">
        <f>'（例）記入シート'!L30</f>
        <v>管楽</v>
      </c>
      <c r="H7" s="695" t="str">
        <f>'（例）記入シート'!L31</f>
        <v>六重奏</v>
      </c>
      <c r="I7" s="707">
        <f>'（例）記入シート'!L61</f>
        <v>0.16666666666666671</v>
      </c>
      <c r="J7" s="695" t="str">
        <f>'（例）記入シート'!L62</f>
        <v>なし</v>
      </c>
      <c r="K7" s="695" t="str">
        <f>'（例）記入シート'!L63</f>
        <v>あり</v>
      </c>
      <c r="L7" s="691" t="str">
        <f>'（例）記入シート'!L32</f>
        <v>組曲「動物の謝肉祭」より　化石，水族館，終曲</v>
      </c>
      <c r="M7" s="691" t="str">
        <f>'（例）記入シート'!L33</f>
        <v>くみきょく「どうぶつのしゃにくさい」より　かせき，すいぞくかん，しゅうきょく</v>
      </c>
      <c r="N7" s="691" t="str">
        <f>'（例）記入シート'!L34</f>
        <v>Le Carnaval Des Animaux</v>
      </c>
      <c r="O7" s="691" t="str">
        <f>'（例）記入シート'!L35</f>
        <v>サン＝サーンス</v>
      </c>
      <c r="P7" s="691" t="str">
        <f>'（例）記入シート'!L36</f>
        <v>さん＝さーんす</v>
      </c>
      <c r="Q7" s="691" t="str">
        <f>'（例）記入シート'!L37</f>
        <v>Camille Saint-Saens</v>
      </c>
      <c r="R7" s="691" t="str">
        <f>'（例）記入シート'!L38</f>
        <v>茨吹　太郎</v>
      </c>
      <c r="S7" s="691" t="str">
        <f>'（例）記入シート'!L39</f>
        <v>いばすい　たろう</v>
      </c>
      <c r="T7" s="693" t="str">
        <f>'（例）記入シート'!L40</f>
        <v>IBASUI　Taro</v>
      </c>
      <c r="U7" s="197" t="str">
        <f>'（例）記入シート'!L42</f>
        <v>Fl</v>
      </c>
      <c r="V7" s="695" t="str">
        <f>'（例）記入シート'!L41</f>
        <v>吹奏　太郎</v>
      </c>
      <c r="W7" s="709" t="str">
        <f>'（例）記入シート'!N41</f>
        <v>○</v>
      </c>
      <c r="X7" s="197" t="str">
        <f>'（例）記入シート'!L44</f>
        <v>Cl</v>
      </c>
      <c r="Y7" s="695" t="str">
        <f>'（例）記入シート'!L43</f>
        <v>吹奏　次郎</v>
      </c>
      <c r="Z7" s="709" t="str">
        <f>'（例）記入シート'!N43</f>
        <v>○</v>
      </c>
      <c r="AA7" s="197" t="str">
        <f>'（例）記入シート'!L46</f>
        <v>A.Sax</v>
      </c>
      <c r="AB7" s="695" t="str">
        <f>'（例）記入シート'!L45</f>
        <v>吹奏　三郎</v>
      </c>
      <c r="AC7" s="709" t="str">
        <f>'（例）記入シート'!N45</f>
        <v>○</v>
      </c>
      <c r="AD7" s="197" t="str">
        <f>IF('（例）記入シート'!L48="","",'（例）記入シート'!L48)</f>
        <v>Trp</v>
      </c>
      <c r="AE7" s="695" t="str">
        <f>IF('（例）記入シート'!L47="","",'（例）記入シート'!L47)</f>
        <v>吹奏　四郎</v>
      </c>
      <c r="AF7" s="709" t="str">
        <f>IF('（例）記入シート'!N47=0,"",'（例）記入シート'!N47)</f>
        <v>○</v>
      </c>
      <c r="AG7" s="197" t="str">
        <f>IF('（例）記入シート'!L50="","",'（例）記入シート'!L50)</f>
        <v>Trb</v>
      </c>
      <c r="AH7" s="695" t="str">
        <f>IF('（例）記入シート'!L49="","",'（例）記入シート'!L49)</f>
        <v>吹奏　五郎</v>
      </c>
      <c r="AI7" s="709" t="str">
        <f>IF('（例）記入シート'!N49=0,"",'（例）記入シート'!N49)</f>
        <v>○</v>
      </c>
      <c r="AJ7" s="197" t="str">
        <f>IF('（例）記入シート'!L52="","",'（例）記入シート'!L52)</f>
        <v>Tub</v>
      </c>
      <c r="AK7" s="695" t="str">
        <f>IF('（例）記入シート'!L51="","",'（例）記入シート'!L51)</f>
        <v>吹奏　六郎</v>
      </c>
      <c r="AL7" s="709" t="str">
        <f>IF('（例）記入シート'!N51=0,"",'（例）記入シート'!N51)</f>
        <v>○</v>
      </c>
      <c r="AM7" s="197" t="str">
        <f>IF('（例）記入シート'!L54="","",'（例）記入シート'!L54)</f>
        <v/>
      </c>
      <c r="AN7" s="695" t="str">
        <f>IF('（例）記入シート'!L53="","",'（例）記入シート'!L53)</f>
        <v/>
      </c>
      <c r="AO7" s="709" t="str">
        <f>IF('（例）記入シート'!N53=0,"",'（例）記入シート'!N53)</f>
        <v/>
      </c>
      <c r="AP7" s="197" t="str">
        <f>IF('（例）記入シート'!L56="","",'（例）記入シート'!L56)</f>
        <v/>
      </c>
      <c r="AQ7" s="715" t="str">
        <f>IF('（例）記入シート'!L55="","",'（例）記入シート'!L55)</f>
        <v/>
      </c>
      <c r="AR7" s="709" t="str">
        <f>IF('（例）記入シート'!N55=0,"",'（例）記入シート'!N55)</f>
        <v/>
      </c>
      <c r="AS7" s="699" t="str">
        <f>IF('（例）記入シート'!L57="","",'（例）記入シート'!L57)</f>
        <v>タンバリン・トライアングル</v>
      </c>
      <c r="AT7" s="695" t="str">
        <f>IF('（例）記入シート'!N57=0,,'（例）記入シート'!N57)</f>
        <v>○</v>
      </c>
      <c r="AU7" s="709">
        <f>IF('（例）記入シート'!L58=0,"",'（例）記入シート'!L58)</f>
        <v>2</v>
      </c>
      <c r="AV7" s="699" t="str">
        <f>IF('（例）記入シート'!L59=0,"",'（例）記入シート'!L59)</f>
        <v/>
      </c>
      <c r="AW7" s="709" t="str">
        <f>IF('（例）記入シート'!N59=0,"",'（例）記入シート'!N59)</f>
        <v>未出版</v>
      </c>
      <c r="AX7" s="719">
        <f>IF('（例）記入シート'!L60=0,"",'（例）記入シート'!L60)</f>
        <v>1</v>
      </c>
      <c r="AY7" s="45"/>
      <c r="AZ7" s="45"/>
      <c r="BA7" s="45"/>
      <c r="BB7" s="45"/>
      <c r="BC7" s="45"/>
    </row>
    <row r="8" spans="1:59" ht="18.600000000000001" customHeight="1" thickBot="1" x14ac:dyDescent="0.25">
      <c r="A8" s="45"/>
      <c r="B8" s="700"/>
      <c r="C8" s="696"/>
      <c r="D8" s="692"/>
      <c r="E8" s="702"/>
      <c r="F8" s="720"/>
      <c r="G8" s="706"/>
      <c r="H8" s="696"/>
      <c r="I8" s="708"/>
      <c r="J8" s="696"/>
      <c r="K8" s="696"/>
      <c r="L8" s="692"/>
      <c r="M8" s="692"/>
      <c r="N8" s="692"/>
      <c r="O8" s="692"/>
      <c r="P8" s="692"/>
      <c r="Q8" s="692"/>
      <c r="R8" s="692"/>
      <c r="S8" s="692"/>
      <c r="T8" s="694"/>
      <c r="U8" s="198" t="str">
        <f>'（例）記入シート'!M42</f>
        <v>Pic</v>
      </c>
      <c r="V8" s="696"/>
      <c r="W8" s="710"/>
      <c r="X8" s="198" t="str">
        <f>'（例）記入シート'!M44</f>
        <v>Eb.Cl</v>
      </c>
      <c r="Y8" s="696"/>
      <c r="Z8" s="710"/>
      <c r="AA8" s="198" t="str">
        <f>'（例）記入シート'!M46</f>
        <v>S.Sax</v>
      </c>
      <c r="AB8" s="696"/>
      <c r="AC8" s="710"/>
      <c r="AD8" s="198" t="str">
        <f>IF('（例）記入シート'!M48="","",'（例）記入シート'!M48)</f>
        <v>Flug</v>
      </c>
      <c r="AE8" s="696"/>
      <c r="AF8" s="710"/>
      <c r="AG8" s="198" t="str">
        <f>IF('（例）記入シート'!M50="","",'（例）記入シート'!M50)</f>
        <v>なし</v>
      </c>
      <c r="AH8" s="696"/>
      <c r="AI8" s="710"/>
      <c r="AJ8" s="198" t="str">
        <f>IF('（例）記入シート'!M52="","",'（例）記入シート'!M52)</f>
        <v>Perc</v>
      </c>
      <c r="AK8" s="696"/>
      <c r="AL8" s="710"/>
      <c r="AM8" s="198" t="str">
        <f>IF('（例）記入シート'!M54="","",'（例）記入シート'!M54)</f>
        <v/>
      </c>
      <c r="AN8" s="696"/>
      <c r="AO8" s="710"/>
      <c r="AP8" s="198" t="str">
        <f>IF('（例）記入シート'!M56="","",'（例）記入シート'!M56)</f>
        <v/>
      </c>
      <c r="AQ8" s="716"/>
      <c r="AR8" s="710"/>
      <c r="AS8" s="700"/>
      <c r="AT8" s="696"/>
      <c r="AU8" s="710"/>
      <c r="AV8" s="700"/>
      <c r="AW8" s="710"/>
      <c r="AX8" s="720"/>
      <c r="AY8" s="45"/>
      <c r="AZ8" s="45"/>
      <c r="BA8" s="45"/>
      <c r="BB8" s="45"/>
      <c r="BC8" s="45"/>
    </row>
    <row r="9" spans="1:59" x14ac:dyDescent="0.2">
      <c r="A9" s="45"/>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row>
    <row r="10" spans="1:59" x14ac:dyDescent="0.2">
      <c r="A10" s="45"/>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212"/>
      <c r="AN10" s="45"/>
      <c r="AO10" s="45"/>
      <c r="AP10" s="45"/>
      <c r="AQ10" s="45"/>
      <c r="AR10" s="45"/>
      <c r="AS10" s="45"/>
      <c r="AT10" s="45"/>
      <c r="AU10" s="45"/>
      <c r="AV10" s="45"/>
      <c r="AW10" s="45"/>
      <c r="AX10" s="45"/>
      <c r="AY10" s="45"/>
      <c r="AZ10" s="45"/>
      <c r="BA10" s="45"/>
      <c r="BB10" s="45"/>
      <c r="BC10" s="45"/>
    </row>
    <row r="11" spans="1:59" x14ac:dyDescent="0.2">
      <c r="A11" s="45"/>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row>
    <row r="12" spans="1:59" x14ac:dyDescent="0.2">
      <c r="A12" s="45"/>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row>
    <row r="13" spans="1:59" x14ac:dyDescent="0.2">
      <c r="A13" s="45"/>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row>
    <row r="14" spans="1:59" x14ac:dyDescent="0.2">
      <c r="A14" s="45"/>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row>
  </sheetData>
  <sheetProtection selectLockedCells="1"/>
  <mergeCells count="133">
    <mergeCell ref="AX7:AX8"/>
    <mergeCell ref="AS7:AS8"/>
    <mergeCell ref="AT7:AT8"/>
    <mergeCell ref="AU7:AU8"/>
    <mergeCell ref="AV7:AV8"/>
    <mergeCell ref="AW7:AW8"/>
    <mergeCell ref="AL7:AL8"/>
    <mergeCell ref="AN7:AN8"/>
    <mergeCell ref="AO7:AO8"/>
    <mergeCell ref="AQ7:AQ8"/>
    <mergeCell ref="AR7:AR8"/>
    <mergeCell ref="AE7:AE8"/>
    <mergeCell ref="AF7:AF8"/>
    <mergeCell ref="AH7:AH8"/>
    <mergeCell ref="AI7:AI8"/>
    <mergeCell ref="AK7:AK8"/>
    <mergeCell ref="W7:W8"/>
    <mergeCell ref="Y7:Y8"/>
    <mergeCell ref="Z7:Z8"/>
    <mergeCell ref="AB7:AB8"/>
    <mergeCell ref="AC7:AC8"/>
    <mergeCell ref="Q7:Q8"/>
    <mergeCell ref="R7:R8"/>
    <mergeCell ref="S7:S8"/>
    <mergeCell ref="T7:T8"/>
    <mergeCell ref="V7:V8"/>
    <mergeCell ref="AX5:AX6"/>
    <mergeCell ref="B7:B8"/>
    <mergeCell ref="C7:C8"/>
    <mergeCell ref="D7:D8"/>
    <mergeCell ref="E7:E8"/>
    <mergeCell ref="F7:F8"/>
    <mergeCell ref="G7:G8"/>
    <mergeCell ref="H7:H8"/>
    <mergeCell ref="I7:I8"/>
    <mergeCell ref="J7:J8"/>
    <mergeCell ref="K7:K8"/>
    <mergeCell ref="L7:L8"/>
    <mergeCell ref="M7:M8"/>
    <mergeCell ref="N7:N8"/>
    <mergeCell ref="O7:O8"/>
    <mergeCell ref="P7:P8"/>
    <mergeCell ref="AS5:AS6"/>
    <mergeCell ref="AT5:AT6"/>
    <mergeCell ref="AU5:AU6"/>
    <mergeCell ref="AV5:AV6"/>
    <mergeCell ref="AW5:AW6"/>
    <mergeCell ref="AL5:AL6"/>
    <mergeCell ref="AN5:AN6"/>
    <mergeCell ref="AO5:AO6"/>
    <mergeCell ref="AQ5:AQ6"/>
    <mergeCell ref="AR5:AR6"/>
    <mergeCell ref="AE5:AE6"/>
    <mergeCell ref="AF5:AF6"/>
    <mergeCell ref="AH5:AH6"/>
    <mergeCell ref="AI5:AI6"/>
    <mergeCell ref="AK5:AK6"/>
    <mergeCell ref="W5:W6"/>
    <mergeCell ref="Y5:Y6"/>
    <mergeCell ref="Z5:Z6"/>
    <mergeCell ref="AB5:AB6"/>
    <mergeCell ref="AC5:AC6"/>
    <mergeCell ref="Q5:Q6"/>
    <mergeCell ref="R5:R6"/>
    <mergeCell ref="S5:S6"/>
    <mergeCell ref="T5:T6"/>
    <mergeCell ref="V5:V6"/>
    <mergeCell ref="BG3:BG4"/>
    <mergeCell ref="B5:B6"/>
    <mergeCell ref="C5:C6"/>
    <mergeCell ref="D5:D6"/>
    <mergeCell ref="E5:E6"/>
    <mergeCell ref="F5:F6"/>
    <mergeCell ref="G5:G6"/>
    <mergeCell ref="H5:H6"/>
    <mergeCell ref="I5:I6"/>
    <mergeCell ref="J5:J6"/>
    <mergeCell ref="K5:K6"/>
    <mergeCell ref="L5:L6"/>
    <mergeCell ref="M5:M6"/>
    <mergeCell ref="N5:N6"/>
    <mergeCell ref="O5:O6"/>
    <mergeCell ref="P5:P6"/>
    <mergeCell ref="BB3:BB4"/>
    <mergeCell ref="BC3:BC4"/>
    <mergeCell ref="BD3:BD4"/>
    <mergeCell ref="BE3:BE4"/>
    <mergeCell ref="BF3:BF4"/>
    <mergeCell ref="AX3:AX4"/>
    <mergeCell ref="AY3:AY4"/>
    <mergeCell ref="AI3:AI4"/>
    <mergeCell ref="AK3:AK4"/>
    <mergeCell ref="W3:W4"/>
    <mergeCell ref="Y3:Y4"/>
    <mergeCell ref="Z3:Z4"/>
    <mergeCell ref="AB3:AB4"/>
    <mergeCell ref="AC3:AC4"/>
    <mergeCell ref="AZ3:AZ4"/>
    <mergeCell ref="BA3:BA4"/>
    <mergeCell ref="AS3:AS4"/>
    <mergeCell ref="AT3:AT4"/>
    <mergeCell ref="AU3:AU4"/>
    <mergeCell ref="AV3:AV4"/>
    <mergeCell ref="AW3:AW4"/>
    <mergeCell ref="AL3:AL4"/>
    <mergeCell ref="AN3:AN4"/>
    <mergeCell ref="AO3:AO4"/>
    <mergeCell ref="AQ3:AQ4"/>
    <mergeCell ref="AR3:AR4"/>
    <mergeCell ref="Q3:Q4"/>
    <mergeCell ref="R3:R4"/>
    <mergeCell ref="S3:S4"/>
    <mergeCell ref="T3:T4"/>
    <mergeCell ref="V3:V4"/>
    <mergeCell ref="AV2:AW2"/>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AE3:AE4"/>
    <mergeCell ref="AF3:AF4"/>
    <mergeCell ref="AH3:AH4"/>
  </mergeCells>
  <phoneticPr fontId="28"/>
  <printOptions headings="1" gridLines="1"/>
  <pageMargins left="0.19650320837816856" right="0.19650320837816856" top="0.98390475971492264" bottom="0.98390475971492264" header="0.51174154431801144" footer="0.51174154431801144"/>
  <pageSetup paperSize="9" scale="31" fitToWidth="2" orientation="landscape" blackAndWhite="1"/>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BM76"/>
  <sheetViews>
    <sheetView view="pageBreakPreview" topLeftCell="A15" zoomScale="70" zoomScaleNormal="125" zoomScaleSheetLayoutView="70" zoomScalePageLayoutView="125" workbookViewId="0">
      <selection activeCell="F12" sqref="F12:H12"/>
    </sheetView>
  </sheetViews>
  <sheetFormatPr defaultColWidth="8.88671875" defaultRowHeight="13.2" x14ac:dyDescent="0.2"/>
  <cols>
    <col min="1" max="1" width="2" style="1" customWidth="1"/>
    <col min="2" max="2" width="8.88671875" style="1"/>
    <col min="3" max="4" width="7.88671875" style="1" customWidth="1"/>
    <col min="5" max="5" width="7.109375" style="1" bestFit="1" customWidth="1"/>
    <col min="6" max="7" width="19.109375" style="1" customWidth="1"/>
    <col min="8" max="8" width="7.6640625" style="1" bestFit="1" customWidth="1"/>
    <col min="9" max="10" width="19.109375" style="1" customWidth="1"/>
    <col min="11" max="11" width="7.6640625" style="1" bestFit="1" customWidth="1"/>
    <col min="12" max="13" width="19.109375" style="1" customWidth="1"/>
    <col min="14" max="14" width="7.6640625" style="1" bestFit="1" customWidth="1"/>
    <col min="15" max="15" width="2" style="1" customWidth="1"/>
    <col min="16" max="17" width="19.88671875" style="1" customWidth="1"/>
    <col min="18" max="25" width="9" style="1" customWidth="1"/>
    <col min="26" max="26" width="11.21875" style="1" bestFit="1" customWidth="1"/>
    <col min="27" max="59" width="9" style="1" customWidth="1"/>
    <col min="60" max="88" width="9" customWidth="1"/>
  </cols>
  <sheetData>
    <row r="1" spans="1:31" ht="11.25" customHeight="1" x14ac:dyDescent="0.2">
      <c r="A1" s="2"/>
      <c r="B1" s="3"/>
      <c r="C1" s="3"/>
      <c r="D1" s="3"/>
      <c r="E1" s="3"/>
      <c r="F1" s="3"/>
      <c r="G1" s="3"/>
      <c r="H1" s="3"/>
      <c r="I1" s="3"/>
      <c r="J1" s="3"/>
      <c r="K1" s="3"/>
      <c r="L1" s="3"/>
      <c r="M1" s="3"/>
      <c r="N1" s="3"/>
      <c r="O1" s="3"/>
      <c r="P1" s="91"/>
    </row>
    <row r="2" spans="1:31" ht="24" customHeight="1" x14ac:dyDescent="0.2">
      <c r="A2" s="408" t="s">
        <v>364</v>
      </c>
      <c r="B2" s="408"/>
      <c r="C2" s="408"/>
      <c r="D2" s="408"/>
      <c r="E2" s="408"/>
      <c r="F2" s="408"/>
      <c r="G2" s="408"/>
      <c r="H2" s="408"/>
      <c r="I2" s="408"/>
      <c r="J2" s="408"/>
      <c r="K2" s="408"/>
      <c r="L2" s="408"/>
      <c r="M2" s="408"/>
      <c r="N2" s="408"/>
      <c r="O2" s="408"/>
      <c r="P2" s="92" t="s">
        <v>0</v>
      </c>
      <c r="R2" s="160" t="s">
        <v>341</v>
      </c>
    </row>
    <row r="3" spans="1:31" ht="24" customHeight="1" x14ac:dyDescent="0.2">
      <c r="A3" s="418" t="s">
        <v>142</v>
      </c>
      <c r="B3" s="418"/>
      <c r="C3" s="418"/>
      <c r="D3" s="418"/>
      <c r="E3" s="418"/>
      <c r="F3" s="418"/>
      <c r="G3" s="418"/>
      <c r="H3" s="418"/>
      <c r="I3" s="418"/>
      <c r="J3" s="418"/>
      <c r="K3" s="418"/>
      <c r="L3" s="418"/>
      <c r="M3" s="418"/>
      <c r="N3" s="418"/>
      <c r="O3" s="418"/>
      <c r="P3" s="93" t="str">
        <f>IF(V17=137,R2,R3)</f>
        <v>ＮＧ</v>
      </c>
      <c r="R3" s="1" t="s">
        <v>2</v>
      </c>
    </row>
    <row r="4" spans="1:31" ht="24" customHeight="1" x14ac:dyDescent="0.2">
      <c r="A4" s="14"/>
      <c r="B4" s="14"/>
      <c r="C4" s="14"/>
      <c r="D4" s="175"/>
      <c r="E4" s="14"/>
      <c r="F4" s="14"/>
      <c r="G4" s="172"/>
      <c r="H4" s="14"/>
      <c r="I4" s="14"/>
      <c r="J4" s="172"/>
      <c r="K4" s="14"/>
      <c r="L4" s="14"/>
      <c r="M4" s="172"/>
      <c r="N4" s="14"/>
      <c r="O4" s="14"/>
      <c r="P4" s="93"/>
    </row>
    <row r="5" spans="1:31" ht="15" customHeight="1" x14ac:dyDescent="0.2">
      <c r="A5" s="4"/>
      <c r="B5" s="419" t="s">
        <v>336</v>
      </c>
      <c r="C5" s="420"/>
      <c r="D5" s="420"/>
      <c r="E5" s="420"/>
      <c r="F5" s="420"/>
      <c r="G5" s="420"/>
      <c r="H5" s="420"/>
      <c r="I5" s="420"/>
      <c r="J5" s="420"/>
      <c r="K5" s="420"/>
      <c r="L5" s="421"/>
      <c r="M5" s="6"/>
      <c r="N5" s="6"/>
      <c r="O5" s="4"/>
      <c r="P5" s="328"/>
    </row>
    <row r="6" spans="1:31" ht="15" customHeight="1" x14ac:dyDescent="0.2">
      <c r="A6" s="4"/>
      <c r="B6" s="422" t="s">
        <v>335</v>
      </c>
      <c r="C6" s="423"/>
      <c r="D6" s="423"/>
      <c r="E6" s="423"/>
      <c r="F6" s="423"/>
      <c r="G6" s="423"/>
      <c r="H6" s="423"/>
      <c r="I6" s="423"/>
      <c r="J6" s="423"/>
      <c r="K6" s="423"/>
      <c r="L6" s="424"/>
      <c r="M6" s="6"/>
      <c r="N6" s="6"/>
      <c r="O6" s="4"/>
      <c r="P6" s="328"/>
    </row>
    <row r="7" spans="1:31" ht="15" customHeight="1" x14ac:dyDescent="0.2">
      <c r="A7" s="4"/>
      <c r="B7" s="422" t="s">
        <v>333</v>
      </c>
      <c r="C7" s="423"/>
      <c r="D7" s="423"/>
      <c r="E7" s="423"/>
      <c r="F7" s="423"/>
      <c r="G7" s="423"/>
      <c r="H7" s="423"/>
      <c r="I7" s="423"/>
      <c r="J7" s="423"/>
      <c r="K7" s="423"/>
      <c r="L7" s="424"/>
      <c r="M7" s="6"/>
      <c r="N7" s="6"/>
      <c r="O7" s="4"/>
      <c r="P7" s="328"/>
    </row>
    <row r="8" spans="1:31" ht="15" customHeight="1" x14ac:dyDescent="0.2">
      <c r="A8" s="4"/>
      <c r="B8" s="425" t="s">
        <v>334</v>
      </c>
      <c r="C8" s="426"/>
      <c r="D8" s="426"/>
      <c r="E8" s="426"/>
      <c r="F8" s="426"/>
      <c r="G8" s="426"/>
      <c r="H8" s="426"/>
      <c r="I8" s="426"/>
      <c r="J8" s="426"/>
      <c r="K8" s="426"/>
      <c r="L8" s="427"/>
      <c r="M8" s="6"/>
      <c r="N8" s="6"/>
      <c r="O8" s="4"/>
      <c r="P8" s="328"/>
    </row>
    <row r="9" spans="1:31" ht="15" customHeight="1" x14ac:dyDescent="0.2">
      <c r="A9" s="4"/>
      <c r="B9" s="431"/>
      <c r="C9" s="432"/>
      <c r="D9" s="432"/>
      <c r="E9" s="432"/>
      <c r="F9" s="432"/>
      <c r="G9" s="432"/>
      <c r="H9" s="432"/>
      <c r="I9" s="432"/>
      <c r="J9" s="432"/>
      <c r="K9" s="432"/>
      <c r="L9" s="433"/>
      <c r="M9" s="6"/>
      <c r="N9" s="6"/>
      <c r="O9" s="4"/>
      <c r="P9" s="328"/>
    </row>
    <row r="10" spans="1:31" ht="15" customHeight="1" x14ac:dyDescent="0.2">
      <c r="A10" s="4"/>
      <c r="B10" s="409" t="s">
        <v>3</v>
      </c>
      <c r="C10" s="410"/>
      <c r="D10" s="410"/>
      <c r="E10" s="410"/>
      <c r="F10" s="410"/>
      <c r="G10" s="410"/>
      <c r="H10" s="410"/>
      <c r="I10" s="410"/>
      <c r="J10" s="410"/>
      <c r="K10" s="410"/>
      <c r="L10" s="411"/>
      <c r="M10" s="6"/>
      <c r="N10" s="6"/>
      <c r="O10" s="4"/>
      <c r="P10" s="328"/>
    </row>
    <row r="11" spans="1:31" ht="15" customHeight="1" thickBot="1" x14ac:dyDescent="0.25">
      <c r="A11" s="15"/>
      <c r="B11" s="15"/>
      <c r="C11" s="15"/>
      <c r="D11" s="15"/>
      <c r="E11" s="15"/>
      <c r="F11" s="15"/>
      <c r="G11" s="15"/>
      <c r="H11" s="15"/>
      <c r="I11" s="15"/>
      <c r="J11" s="15"/>
      <c r="K11" s="15"/>
      <c r="L11" s="15"/>
      <c r="M11" s="15"/>
      <c r="N11" s="15"/>
      <c r="O11" s="15"/>
      <c r="P11" s="328"/>
    </row>
    <row r="12" spans="1:31" s="5" customFormat="1" ht="24" customHeight="1" x14ac:dyDescent="0.2">
      <c r="A12" s="6"/>
      <c r="B12" s="412" t="s">
        <v>4</v>
      </c>
      <c r="C12" s="413"/>
      <c r="D12" s="413"/>
      <c r="E12" s="413"/>
      <c r="F12" s="414"/>
      <c r="G12" s="415"/>
      <c r="H12" s="416"/>
      <c r="I12" s="6"/>
      <c r="J12" s="223"/>
      <c r="K12" s="6"/>
      <c r="L12" s="6"/>
      <c r="M12" s="6"/>
      <c r="N12" s="6"/>
      <c r="O12" s="6"/>
      <c r="P12" s="328"/>
      <c r="R12" s="7" t="str">
        <f>IF(ISTEXT(F12),$R$2,$R$3)</f>
        <v>ＮＧ</v>
      </c>
      <c r="S12" s="55"/>
      <c r="V12" s="5">
        <f>COUNTIF(R12:R25,$R$2)</f>
        <v>2</v>
      </c>
      <c r="Z12" s="5" t="s">
        <v>245</v>
      </c>
      <c r="AA12" s="5" t="s">
        <v>119</v>
      </c>
      <c r="AB12" s="5" t="s">
        <v>120</v>
      </c>
      <c r="AC12" s="5" t="s">
        <v>121</v>
      </c>
      <c r="AD12" s="5" t="s">
        <v>123</v>
      </c>
    </row>
    <row r="13" spans="1:31" s="5" customFormat="1" ht="24" customHeight="1" x14ac:dyDescent="0.2">
      <c r="A13" s="57"/>
      <c r="B13" s="417" t="s">
        <v>328</v>
      </c>
      <c r="C13" s="381"/>
      <c r="D13" s="381"/>
      <c r="E13" s="381"/>
      <c r="F13" s="434" t="s">
        <v>125</v>
      </c>
      <c r="G13" s="435"/>
      <c r="H13" s="436"/>
      <c r="I13" s="6" t="s">
        <v>306</v>
      </c>
      <c r="J13" s="6"/>
      <c r="K13" s="6"/>
      <c r="L13" s="6"/>
      <c r="M13" s="6"/>
      <c r="N13" s="6"/>
      <c r="O13" s="6"/>
      <c r="P13" s="328"/>
      <c r="R13" s="7" t="str">
        <f>IF(ISTEXT(F13),$R$2,$R$3)</f>
        <v>ＯＫ</v>
      </c>
      <c r="S13" s="55"/>
      <c r="Z13" s="5" t="s">
        <v>122</v>
      </c>
      <c r="AA13" s="5" t="s">
        <v>124</v>
      </c>
      <c r="AB13" s="5" t="s">
        <v>125</v>
      </c>
      <c r="AC13" s="5" t="s">
        <v>126</v>
      </c>
      <c r="AD13" s="5" t="s">
        <v>127</v>
      </c>
      <c r="AE13" s="5" t="s">
        <v>128</v>
      </c>
    </row>
    <row r="14" spans="1:31" s="5" customFormat="1" ht="24" customHeight="1" x14ac:dyDescent="0.2">
      <c r="A14" s="6"/>
      <c r="B14" s="417" t="s">
        <v>324</v>
      </c>
      <c r="C14" s="381"/>
      <c r="D14" s="381"/>
      <c r="E14" s="381"/>
      <c r="F14" s="437"/>
      <c r="G14" s="438"/>
      <c r="H14" s="439"/>
      <c r="I14" s="8" t="s">
        <v>318</v>
      </c>
      <c r="J14" s="8"/>
      <c r="K14" s="8"/>
      <c r="L14" s="6"/>
      <c r="M14" s="6"/>
      <c r="N14" s="6"/>
      <c r="O14" s="6"/>
      <c r="P14" s="328"/>
      <c r="R14" s="7" t="str">
        <f>IF(ISTEXT(F14),$R$2,$R$3)</f>
        <v>ＮＧ</v>
      </c>
      <c r="S14" s="55"/>
      <c r="V14" s="5">
        <f>COUNTIF(R29:V29,R2)</f>
        <v>3</v>
      </c>
    </row>
    <row r="15" spans="1:31" s="5" customFormat="1" ht="24" customHeight="1" x14ac:dyDescent="0.2">
      <c r="A15" s="6"/>
      <c r="B15" s="417" t="s">
        <v>7</v>
      </c>
      <c r="C15" s="381"/>
      <c r="D15" s="381"/>
      <c r="E15" s="381"/>
      <c r="F15" s="440"/>
      <c r="G15" s="441"/>
      <c r="H15" s="442"/>
      <c r="I15" s="8"/>
      <c r="J15" s="8"/>
      <c r="K15" s="8"/>
      <c r="L15" s="6"/>
      <c r="M15" s="6"/>
      <c r="N15" s="6"/>
      <c r="O15" s="6"/>
      <c r="P15" s="328"/>
      <c r="R15" s="7" t="str">
        <f>IF(ISTEXT(F15),$R$2,$R$3)</f>
        <v>ＮＧ</v>
      </c>
      <c r="S15" s="55"/>
      <c r="V15" s="5">
        <f>COUNTIF(R32:W63,$R$2)</f>
        <v>95</v>
      </c>
    </row>
    <row r="16" spans="1:31" s="5" customFormat="1" ht="24" customHeight="1" x14ac:dyDescent="0.2">
      <c r="A16" s="6"/>
      <c r="B16" s="417" t="s">
        <v>8</v>
      </c>
      <c r="C16" s="381"/>
      <c r="D16" s="381"/>
      <c r="E16" s="381"/>
      <c r="F16" s="428">
        <f>SUM(Z16:AC16)</f>
        <v>0</v>
      </c>
      <c r="G16" s="429"/>
      <c r="H16" s="430"/>
      <c r="I16" s="8" t="s">
        <v>141</v>
      </c>
      <c r="J16" s="8"/>
      <c r="K16" s="8"/>
      <c r="L16" s="6"/>
      <c r="M16" s="6"/>
      <c r="N16" s="6"/>
      <c r="O16" s="6"/>
      <c r="P16" s="328"/>
      <c r="R16" s="7" t="str">
        <f>IF(ISNUMBER(F16),$R$2,$R$3)</f>
        <v>ＯＫ</v>
      </c>
      <c r="S16" s="55"/>
      <c r="Z16" s="5">
        <f>IF(F31="三重奏",3,IF(F31="四重奏",4,IF(F31="五重奏",5,IF(F31="六重奏",6,IF(F31="七重奏",7,IF(F31="八重奏",8,0))))))</f>
        <v>0</v>
      </c>
      <c r="AA16" s="5">
        <f>IF(I31="三重奏",3,IF(I31="四重奏",4,IF(I31="五重奏",5,IF(I31="六重奏",6,IF(I31="七重奏",7,IF(I31="八重奏",8,0))))))</f>
        <v>0</v>
      </c>
      <c r="AC16" s="5">
        <f>IF(L31="三重奏",3,IF(L31="四重奏",4,IF(L31="五重奏",5,IF(L31="六重奏",6,IF(L31="七重奏",7,IF(L31="八重奏",8,0))))))</f>
        <v>0</v>
      </c>
    </row>
    <row r="17" spans="1:39" s="5" customFormat="1" ht="24" customHeight="1" x14ac:dyDescent="0.2">
      <c r="A17" s="6"/>
      <c r="B17" s="417" t="s">
        <v>9</v>
      </c>
      <c r="C17" s="381"/>
      <c r="D17" s="381"/>
      <c r="E17" s="381"/>
      <c r="F17" s="382"/>
      <c r="G17" s="383"/>
      <c r="H17" s="384"/>
      <c r="I17" s="8" t="s">
        <v>10</v>
      </c>
      <c r="J17" s="8"/>
      <c r="K17" s="8"/>
      <c r="L17" s="6"/>
      <c r="M17" s="6"/>
      <c r="N17" s="6"/>
      <c r="O17" s="6"/>
      <c r="P17" s="328"/>
      <c r="R17" s="7" t="str">
        <f>IF(ISTEXT(F17),$R$2,$R$3)</f>
        <v>ＮＧ</v>
      </c>
      <c r="S17" s="55"/>
      <c r="V17" s="5">
        <f>SUM(V12:V15)</f>
        <v>100</v>
      </c>
    </row>
    <row r="18" spans="1:39" s="5" customFormat="1" ht="24" customHeight="1" x14ac:dyDescent="0.2">
      <c r="A18" s="6"/>
      <c r="B18" s="391" t="s">
        <v>189</v>
      </c>
      <c r="C18" s="381" t="s">
        <v>11</v>
      </c>
      <c r="D18" s="381"/>
      <c r="E18" s="381"/>
      <c r="F18" s="382"/>
      <c r="G18" s="383"/>
      <c r="H18" s="384"/>
      <c r="I18" s="8" t="s">
        <v>212</v>
      </c>
      <c r="J18" s="8"/>
      <c r="K18" s="8"/>
      <c r="L18" s="6"/>
      <c r="M18" s="6"/>
      <c r="N18" s="6"/>
      <c r="O18" s="6"/>
      <c r="P18" s="328"/>
      <c r="R18" s="7" t="str">
        <f>IF(ISTEXT(F18),$R$2,$R$3)</f>
        <v>ＮＧ</v>
      </c>
      <c r="S18" s="55"/>
    </row>
    <row r="19" spans="1:39" s="5" customFormat="1" ht="24" customHeight="1" x14ac:dyDescent="0.2">
      <c r="A19" s="6"/>
      <c r="B19" s="392"/>
      <c r="C19" s="381" t="s">
        <v>188</v>
      </c>
      <c r="D19" s="381"/>
      <c r="E19" s="381"/>
      <c r="F19" s="382"/>
      <c r="G19" s="383"/>
      <c r="H19" s="384"/>
      <c r="I19" s="8" t="s">
        <v>190</v>
      </c>
      <c r="J19" s="8"/>
      <c r="K19" s="8"/>
      <c r="L19" s="6"/>
      <c r="M19" s="6"/>
      <c r="N19" s="6"/>
      <c r="O19" s="6"/>
      <c r="P19" s="328"/>
      <c r="R19" s="7" t="str">
        <f>IF(ISTEXT(F19),$R$2,$R$3)</f>
        <v>ＮＧ</v>
      </c>
      <c r="S19" s="55"/>
    </row>
    <row r="20" spans="1:39" s="5" customFormat="1" ht="24" customHeight="1" x14ac:dyDescent="0.2">
      <c r="A20" s="6"/>
      <c r="B20" s="392"/>
      <c r="C20" s="400" t="s">
        <v>192</v>
      </c>
      <c r="D20" s="379"/>
      <c r="E20" s="401"/>
      <c r="F20" s="386"/>
      <c r="G20" s="402"/>
      <c r="H20" s="403"/>
      <c r="I20" s="8" t="s">
        <v>211</v>
      </c>
      <c r="J20" s="8"/>
      <c r="K20" s="8"/>
      <c r="L20" s="6"/>
      <c r="M20" s="6"/>
      <c r="N20" s="6"/>
      <c r="O20" s="6"/>
      <c r="P20" s="328"/>
      <c r="R20" s="7" t="str">
        <f>IF(ISTEXT(F20),$R$2,$R$3)</f>
        <v>ＮＧ</v>
      </c>
      <c r="S20" s="55"/>
    </row>
    <row r="21" spans="1:39" s="5" customFormat="1" ht="24" customHeight="1" x14ac:dyDescent="0.2">
      <c r="A21" s="6"/>
      <c r="B21" s="393"/>
      <c r="C21" s="381" t="s">
        <v>187</v>
      </c>
      <c r="D21" s="381"/>
      <c r="E21" s="381"/>
      <c r="F21" s="385"/>
      <c r="G21" s="386"/>
      <c r="H21" s="387"/>
      <c r="I21" s="8" t="s">
        <v>213</v>
      </c>
      <c r="J21" s="8"/>
      <c r="K21" s="8"/>
      <c r="L21" s="6"/>
      <c r="M21" s="6"/>
      <c r="N21" s="6"/>
      <c r="O21" s="6"/>
      <c r="P21" s="328"/>
      <c r="R21" s="7" t="str">
        <f>IF(ISTEXT(F21),$R$2,$R$3)</f>
        <v>ＮＧ</v>
      </c>
      <c r="S21" s="55"/>
    </row>
    <row r="22" spans="1:39" s="5" customFormat="1" ht="24" customHeight="1" x14ac:dyDescent="0.2">
      <c r="A22" s="6"/>
      <c r="B22" s="394" t="s">
        <v>135</v>
      </c>
      <c r="C22" s="395"/>
      <c r="D22" s="177"/>
      <c r="E22" s="75" t="s">
        <v>136</v>
      </c>
      <c r="F22" s="383"/>
      <c r="G22" s="404"/>
      <c r="H22" s="132" t="s">
        <v>140</v>
      </c>
      <c r="I22" s="8" t="s">
        <v>214</v>
      </c>
      <c r="J22" s="8"/>
      <c r="K22" s="8"/>
      <c r="L22" s="6"/>
      <c r="M22" s="6"/>
      <c r="N22" s="6"/>
      <c r="O22" s="6"/>
      <c r="P22" s="328"/>
      <c r="R22" s="7" t="str">
        <f>IF(F22="",$R$3,$R$2)</f>
        <v>ＮＧ</v>
      </c>
      <c r="S22" s="55"/>
    </row>
    <row r="23" spans="1:39" s="5" customFormat="1" ht="24" customHeight="1" x14ac:dyDescent="0.2">
      <c r="A23" s="6"/>
      <c r="B23" s="396"/>
      <c r="C23" s="397"/>
      <c r="D23" s="178"/>
      <c r="E23" s="75" t="s">
        <v>137</v>
      </c>
      <c r="F23" s="383"/>
      <c r="G23" s="404"/>
      <c r="H23" s="132" t="s">
        <v>140</v>
      </c>
      <c r="I23" s="8" t="s">
        <v>215</v>
      </c>
      <c r="J23" s="8"/>
      <c r="K23" s="8"/>
      <c r="L23" s="6"/>
      <c r="M23" s="6"/>
      <c r="N23" s="6"/>
      <c r="O23" s="6"/>
      <c r="P23" s="328"/>
      <c r="R23" s="7" t="str">
        <f>IF(F23="",$R$3,$R$2)</f>
        <v>ＮＧ</v>
      </c>
      <c r="S23" s="55"/>
    </row>
    <row r="24" spans="1:39" s="5" customFormat="1" ht="24" customHeight="1" x14ac:dyDescent="0.2">
      <c r="A24" s="6"/>
      <c r="B24" s="394" t="s">
        <v>138</v>
      </c>
      <c r="C24" s="395"/>
      <c r="D24" s="177"/>
      <c r="E24" s="75" t="s">
        <v>139</v>
      </c>
      <c r="F24" s="383"/>
      <c r="G24" s="404"/>
      <c r="H24" s="132" t="s">
        <v>140</v>
      </c>
      <c r="I24" s="8" t="s">
        <v>216</v>
      </c>
      <c r="J24" s="8"/>
      <c r="K24" s="8"/>
      <c r="L24" s="6"/>
      <c r="M24" s="6"/>
      <c r="N24" s="6"/>
      <c r="O24" s="6"/>
      <c r="P24" s="328"/>
      <c r="R24" s="7" t="str">
        <f>IF(F24="",$R$3,$R$2)</f>
        <v>ＮＧ</v>
      </c>
      <c r="S24" s="55"/>
    </row>
    <row r="25" spans="1:39" s="5" customFormat="1" ht="24" customHeight="1" thickBot="1" x14ac:dyDescent="0.25">
      <c r="A25" s="6"/>
      <c r="B25" s="398"/>
      <c r="C25" s="399"/>
      <c r="D25" s="179"/>
      <c r="E25" s="76" t="s">
        <v>137</v>
      </c>
      <c r="F25" s="405"/>
      <c r="G25" s="406"/>
      <c r="H25" s="77" t="s">
        <v>140</v>
      </c>
      <c r="I25" s="8" t="s">
        <v>215</v>
      </c>
      <c r="J25" s="8"/>
      <c r="K25" s="8"/>
      <c r="L25" s="6"/>
      <c r="M25" s="6"/>
      <c r="N25" s="6"/>
      <c r="O25" s="6"/>
      <c r="P25" s="328"/>
      <c r="R25" s="7" t="str">
        <f>IF(F25="",$R$3,$R$2)</f>
        <v>ＮＧ</v>
      </c>
      <c r="S25" s="55"/>
    </row>
    <row r="26" spans="1:39" s="5" customFormat="1" ht="15" customHeight="1" thickBot="1" x14ac:dyDescent="0.25">
      <c r="A26" s="6"/>
      <c r="B26" s="54"/>
      <c r="C26" s="54"/>
      <c r="D26" s="54"/>
      <c r="E26" s="54"/>
      <c r="F26" s="56"/>
      <c r="G26" s="56"/>
      <c r="H26" s="56"/>
      <c r="I26" s="8"/>
      <c r="J26" s="8"/>
      <c r="K26" s="8"/>
      <c r="L26" s="6"/>
      <c r="M26" s="6"/>
      <c r="N26" s="6"/>
      <c r="O26" s="6"/>
      <c r="P26" s="328"/>
      <c r="R26" s="55"/>
      <c r="S26" s="55"/>
    </row>
    <row r="27" spans="1:39" s="5" customFormat="1" ht="45" customHeight="1" thickTop="1" thickBot="1" x14ac:dyDescent="0.25">
      <c r="A27" s="6"/>
      <c r="B27" s="388" t="s">
        <v>337</v>
      </c>
      <c r="C27" s="389"/>
      <c r="D27" s="389"/>
      <c r="E27" s="389"/>
      <c r="F27" s="389"/>
      <c r="G27" s="389"/>
      <c r="H27" s="389"/>
      <c r="I27" s="389"/>
      <c r="J27" s="389"/>
      <c r="K27" s="389"/>
      <c r="L27" s="389"/>
      <c r="M27" s="390"/>
      <c r="N27" s="6"/>
      <c r="O27" s="6"/>
      <c r="P27" s="328"/>
      <c r="R27" s="55"/>
      <c r="S27" s="55"/>
    </row>
    <row r="28" spans="1:39" s="5" customFormat="1" ht="24" customHeight="1" thickTop="1" thickBot="1" x14ac:dyDescent="0.25">
      <c r="A28" s="6"/>
      <c r="B28" s="6"/>
      <c r="C28" s="6"/>
      <c r="D28" s="6"/>
      <c r="E28" s="6"/>
      <c r="F28" s="6"/>
      <c r="G28" s="6"/>
      <c r="H28" s="6"/>
      <c r="I28" s="6"/>
      <c r="J28" s="6"/>
      <c r="K28" s="6"/>
      <c r="L28" s="6"/>
      <c r="M28" s="6"/>
      <c r="N28" s="6"/>
      <c r="O28" s="6"/>
      <c r="P28" s="328"/>
      <c r="Z28" s="9" t="s">
        <v>13</v>
      </c>
    </row>
    <row r="29" spans="1:39" s="5" customFormat="1" ht="24" customHeight="1" thickBot="1" x14ac:dyDescent="0.25">
      <c r="A29" s="6"/>
      <c r="B29" s="339" t="s">
        <v>118</v>
      </c>
      <c r="C29" s="340"/>
      <c r="D29" s="340"/>
      <c r="E29" s="341"/>
      <c r="F29" s="339" t="s">
        <v>14</v>
      </c>
      <c r="G29" s="340"/>
      <c r="H29" s="341"/>
      <c r="I29" s="339" t="s">
        <v>15</v>
      </c>
      <c r="J29" s="340"/>
      <c r="K29" s="341"/>
      <c r="L29" s="339" t="s">
        <v>16</v>
      </c>
      <c r="M29" s="340"/>
      <c r="N29" s="341"/>
      <c r="O29" s="6"/>
      <c r="P29" s="328"/>
      <c r="R29" s="7" t="str">
        <f>IF(R30=R31,$R$2,$R$3)</f>
        <v>ＯＫ</v>
      </c>
      <c r="S29" s="7"/>
      <c r="T29" s="7" t="str">
        <f>IF(T30=T31,$R$2,$R$3)</f>
        <v>ＯＫ</v>
      </c>
      <c r="U29" s="7"/>
      <c r="V29" s="191" t="str">
        <f>IF(V30=V31,$R$2,$R$3)</f>
        <v>ＯＫ</v>
      </c>
      <c r="W29" s="7"/>
      <c r="Z29" s="10">
        <f>COUNTIF(R30:V30,$R$2)</f>
        <v>0</v>
      </c>
    </row>
    <row r="30" spans="1:39" s="5" customFormat="1" ht="24" customHeight="1" x14ac:dyDescent="0.2">
      <c r="A30" s="6"/>
      <c r="B30" s="375" t="s">
        <v>17</v>
      </c>
      <c r="C30" s="376"/>
      <c r="D30" s="376"/>
      <c r="E30" s="377"/>
      <c r="F30" s="369"/>
      <c r="G30" s="370"/>
      <c r="H30" s="371"/>
      <c r="I30" s="369"/>
      <c r="J30" s="370"/>
      <c r="K30" s="371"/>
      <c r="L30" s="369"/>
      <c r="M30" s="370"/>
      <c r="N30" s="371"/>
      <c r="O30" s="6"/>
      <c r="P30" s="328"/>
      <c r="R30" s="55" t="str">
        <f t="shared" ref="R30:R46" si="0">IF(ISTEXT(F30),$R$2,$R$3)</f>
        <v>ＮＧ</v>
      </c>
      <c r="S30" s="55"/>
      <c r="T30" s="55" t="str">
        <f>IF(ISTEXT(I30),$R$2,$R$3)</f>
        <v>ＮＧ</v>
      </c>
      <c r="U30" s="55"/>
      <c r="V30" s="55" t="str">
        <f>IF(ISTEXT(L30),$R$2,$R$3)</f>
        <v>ＮＧ</v>
      </c>
      <c r="W30" s="98"/>
      <c r="Z30" s="5" t="s">
        <v>18</v>
      </c>
      <c r="AA30" s="5" t="s">
        <v>19</v>
      </c>
      <c r="AB30" s="5" t="s">
        <v>20</v>
      </c>
      <c r="AC30" s="5" t="s">
        <v>143</v>
      </c>
      <c r="AD30" s="5" t="s">
        <v>21</v>
      </c>
      <c r="AE30" s="5" t="s">
        <v>22</v>
      </c>
      <c r="AF30" s="5" t="s">
        <v>23</v>
      </c>
      <c r="AG30" s="5" t="s">
        <v>24</v>
      </c>
      <c r="AH30" s="5" t="s">
        <v>25</v>
      </c>
      <c r="AI30" s="5" t="s">
        <v>144</v>
      </c>
      <c r="AJ30" s="5" t="s">
        <v>26</v>
      </c>
      <c r="AK30" s="5" t="s">
        <v>27</v>
      </c>
      <c r="AL30" s="5" t="s">
        <v>28</v>
      </c>
      <c r="AM30" s="5" t="s">
        <v>29</v>
      </c>
    </row>
    <row r="31" spans="1:39" s="5" customFormat="1" ht="24" customHeight="1" x14ac:dyDescent="0.2">
      <c r="A31" s="6"/>
      <c r="B31" s="378" t="s">
        <v>30</v>
      </c>
      <c r="C31" s="379"/>
      <c r="D31" s="379"/>
      <c r="E31" s="380"/>
      <c r="F31" s="372"/>
      <c r="G31" s="373"/>
      <c r="H31" s="374"/>
      <c r="I31" s="372"/>
      <c r="J31" s="373"/>
      <c r="K31" s="374"/>
      <c r="L31" s="372"/>
      <c r="M31" s="373"/>
      <c r="N31" s="374"/>
      <c r="O31" s="6"/>
      <c r="P31" s="328"/>
      <c r="R31" s="55" t="str">
        <f t="shared" si="0"/>
        <v>ＮＧ</v>
      </c>
      <c r="S31" s="55"/>
      <c r="T31" s="55" t="str">
        <f>IF(ISTEXT(I31),$R$2,$R$3)</f>
        <v>ＮＧ</v>
      </c>
      <c r="U31" s="55"/>
      <c r="V31" s="55" t="str">
        <f>IF(ISTEXT(L31),$R$2,$R$3)</f>
        <v>ＮＧ</v>
      </c>
      <c r="W31" s="192"/>
      <c r="Z31" s="5" t="s">
        <v>31</v>
      </c>
      <c r="AA31" s="5" t="s">
        <v>32</v>
      </c>
      <c r="AB31" s="5" t="s">
        <v>33</v>
      </c>
      <c r="AC31" s="5" t="s">
        <v>34</v>
      </c>
      <c r="AD31" s="5" t="s">
        <v>35</v>
      </c>
      <c r="AE31" s="5" t="s">
        <v>36</v>
      </c>
    </row>
    <row r="32" spans="1:39" s="5" customFormat="1" ht="34.5" customHeight="1" x14ac:dyDescent="0.2">
      <c r="A32" s="6"/>
      <c r="B32" s="305" t="s">
        <v>37</v>
      </c>
      <c r="C32" s="358" t="s">
        <v>38</v>
      </c>
      <c r="D32" s="359"/>
      <c r="E32" s="360"/>
      <c r="F32" s="361"/>
      <c r="G32" s="362"/>
      <c r="H32" s="363"/>
      <c r="I32" s="361"/>
      <c r="J32" s="362"/>
      <c r="K32" s="363"/>
      <c r="L32" s="361"/>
      <c r="M32" s="362"/>
      <c r="N32" s="363"/>
      <c r="O32" s="6"/>
      <c r="P32" s="328"/>
      <c r="R32" s="7" t="str">
        <f t="shared" si="0"/>
        <v>ＮＧ</v>
      </c>
      <c r="S32" s="7"/>
      <c r="T32" s="7" t="str">
        <f t="shared" ref="T32:T46" si="1">IF(T$30=$R$2,IF(ISTEXT(I32),$R$2,$R$3),IF(ISTEXT(I32),$R$3,$R$2))</f>
        <v>ＯＫ</v>
      </c>
      <c r="U32" s="7"/>
      <c r="V32" s="191" t="str">
        <f t="shared" ref="V32:V46" si="2">IF(V$30=$R$2,IF(ISTEXT(L32),$R$2,$R$3),IF(ISTEXT(L32),$R$3,$R$2))</f>
        <v>ＯＫ</v>
      </c>
      <c r="W32" s="7"/>
    </row>
    <row r="33" spans="1:59" s="5" customFormat="1" ht="34.5" customHeight="1" x14ac:dyDescent="0.2">
      <c r="A33" s="6"/>
      <c r="B33" s="305"/>
      <c r="C33" s="310" t="s">
        <v>39</v>
      </c>
      <c r="D33" s="311"/>
      <c r="E33" s="312"/>
      <c r="F33" s="299"/>
      <c r="G33" s="300"/>
      <c r="H33" s="301"/>
      <c r="I33" s="299"/>
      <c r="J33" s="300"/>
      <c r="K33" s="301"/>
      <c r="L33" s="299"/>
      <c r="M33" s="300"/>
      <c r="N33" s="301"/>
      <c r="O33" s="6"/>
      <c r="P33" s="328"/>
      <c r="R33" s="7" t="str">
        <f t="shared" si="0"/>
        <v>ＮＧ</v>
      </c>
      <c r="S33" s="7"/>
      <c r="T33" s="7" t="str">
        <f t="shared" si="1"/>
        <v>ＯＫ</v>
      </c>
      <c r="U33" s="7"/>
      <c r="V33" s="191" t="str">
        <f t="shared" si="2"/>
        <v>ＯＫ</v>
      </c>
      <c r="W33" s="7"/>
    </row>
    <row r="34" spans="1:59" s="5" customFormat="1" ht="34.5" customHeight="1" x14ac:dyDescent="0.2">
      <c r="A34" s="6"/>
      <c r="B34" s="305"/>
      <c r="C34" s="306" t="s">
        <v>40</v>
      </c>
      <c r="D34" s="307"/>
      <c r="E34" s="308"/>
      <c r="F34" s="302"/>
      <c r="G34" s="303"/>
      <c r="H34" s="304"/>
      <c r="I34" s="302"/>
      <c r="J34" s="303"/>
      <c r="K34" s="304"/>
      <c r="L34" s="302"/>
      <c r="M34" s="303"/>
      <c r="N34" s="304"/>
      <c r="O34" s="6"/>
      <c r="P34" s="328"/>
      <c r="R34" s="7" t="str">
        <f t="shared" si="0"/>
        <v>ＮＧ</v>
      </c>
      <c r="S34" s="7"/>
      <c r="T34" s="7" t="str">
        <f t="shared" si="1"/>
        <v>ＯＫ</v>
      </c>
      <c r="U34" s="7"/>
      <c r="V34" s="191" t="str">
        <f t="shared" si="2"/>
        <v>ＯＫ</v>
      </c>
      <c r="W34" s="7"/>
    </row>
    <row r="35" spans="1:59" s="5" customFormat="1" ht="34.5" customHeight="1" x14ac:dyDescent="0.2">
      <c r="A35" s="6"/>
      <c r="B35" s="305" t="s">
        <v>41</v>
      </c>
      <c r="C35" s="358" t="s">
        <v>38</v>
      </c>
      <c r="D35" s="359"/>
      <c r="E35" s="360"/>
      <c r="F35" s="361"/>
      <c r="G35" s="362"/>
      <c r="H35" s="363"/>
      <c r="I35" s="361"/>
      <c r="J35" s="362"/>
      <c r="K35" s="363"/>
      <c r="L35" s="361"/>
      <c r="M35" s="362"/>
      <c r="N35" s="363"/>
      <c r="O35" s="6"/>
      <c r="P35" s="328"/>
      <c r="R35" s="7" t="str">
        <f t="shared" si="0"/>
        <v>ＮＧ</v>
      </c>
      <c r="S35" s="7"/>
      <c r="T35" s="7" t="str">
        <f t="shared" si="1"/>
        <v>ＯＫ</v>
      </c>
      <c r="U35" s="7"/>
      <c r="V35" s="191" t="str">
        <f t="shared" si="2"/>
        <v>ＯＫ</v>
      </c>
      <c r="W35" s="7"/>
    </row>
    <row r="36" spans="1:59" s="5" customFormat="1" ht="34.5" customHeight="1" x14ac:dyDescent="0.2">
      <c r="A36" s="6"/>
      <c r="B36" s="305"/>
      <c r="C36" s="310" t="s">
        <v>39</v>
      </c>
      <c r="D36" s="311"/>
      <c r="E36" s="312"/>
      <c r="F36" s="299"/>
      <c r="G36" s="300"/>
      <c r="H36" s="301"/>
      <c r="I36" s="299"/>
      <c r="J36" s="300"/>
      <c r="K36" s="301"/>
      <c r="L36" s="299"/>
      <c r="M36" s="300"/>
      <c r="N36" s="301"/>
      <c r="O36" s="6"/>
      <c r="P36" s="328"/>
      <c r="R36" s="7" t="str">
        <f t="shared" si="0"/>
        <v>ＮＧ</v>
      </c>
      <c r="S36" s="7"/>
      <c r="T36" s="7" t="str">
        <f t="shared" si="1"/>
        <v>ＯＫ</v>
      </c>
      <c r="U36" s="7"/>
      <c r="V36" s="191" t="str">
        <f t="shared" si="2"/>
        <v>ＯＫ</v>
      </c>
      <c r="W36" s="7"/>
    </row>
    <row r="37" spans="1:59" s="5" customFormat="1" ht="34.5" customHeight="1" x14ac:dyDescent="0.2">
      <c r="A37" s="6"/>
      <c r="B37" s="305"/>
      <c r="C37" s="306" t="s">
        <v>40</v>
      </c>
      <c r="D37" s="307"/>
      <c r="E37" s="308"/>
      <c r="F37" s="302"/>
      <c r="G37" s="303"/>
      <c r="H37" s="304"/>
      <c r="I37" s="302"/>
      <c r="J37" s="303"/>
      <c r="K37" s="304"/>
      <c r="L37" s="302"/>
      <c r="M37" s="303"/>
      <c r="N37" s="304"/>
      <c r="O37" s="6"/>
      <c r="P37" s="328"/>
      <c r="R37" s="7" t="str">
        <f t="shared" si="0"/>
        <v>ＮＧ</v>
      </c>
      <c r="S37" s="7"/>
      <c r="T37" s="7" t="str">
        <f t="shared" si="1"/>
        <v>ＯＫ</v>
      </c>
      <c r="U37" s="7"/>
      <c r="V37" s="191" t="str">
        <f t="shared" si="2"/>
        <v>ＯＫ</v>
      </c>
      <c r="W37" s="7"/>
    </row>
    <row r="38" spans="1:59" s="5" customFormat="1" ht="34.5" customHeight="1" x14ac:dyDescent="0.2">
      <c r="A38" s="6"/>
      <c r="B38" s="305" t="s">
        <v>42</v>
      </c>
      <c r="C38" s="358" t="s">
        <v>38</v>
      </c>
      <c r="D38" s="359"/>
      <c r="E38" s="360"/>
      <c r="F38" s="361"/>
      <c r="G38" s="362"/>
      <c r="H38" s="363"/>
      <c r="I38" s="361"/>
      <c r="J38" s="362"/>
      <c r="K38" s="363"/>
      <c r="L38" s="361"/>
      <c r="M38" s="362"/>
      <c r="N38" s="363"/>
      <c r="O38" s="6"/>
      <c r="P38" s="322" t="s">
        <v>233</v>
      </c>
      <c r="R38" s="7" t="str">
        <f t="shared" si="0"/>
        <v>ＮＧ</v>
      </c>
      <c r="S38" s="7"/>
      <c r="T38" s="7" t="str">
        <f t="shared" si="1"/>
        <v>ＯＫ</v>
      </c>
      <c r="U38" s="7"/>
      <c r="V38" s="191" t="str">
        <f t="shared" si="2"/>
        <v>ＯＫ</v>
      </c>
      <c r="W38" s="7"/>
    </row>
    <row r="39" spans="1:59" s="5" customFormat="1" ht="34.5" customHeight="1" x14ac:dyDescent="0.2">
      <c r="A39" s="6"/>
      <c r="B39" s="305"/>
      <c r="C39" s="310" t="s">
        <v>39</v>
      </c>
      <c r="D39" s="311"/>
      <c r="E39" s="312"/>
      <c r="F39" s="299"/>
      <c r="G39" s="300"/>
      <c r="H39" s="301"/>
      <c r="I39" s="299"/>
      <c r="J39" s="300"/>
      <c r="K39" s="301"/>
      <c r="L39" s="299"/>
      <c r="M39" s="300"/>
      <c r="N39" s="301"/>
      <c r="O39" s="6"/>
      <c r="P39" s="322"/>
      <c r="R39" s="7" t="str">
        <f t="shared" si="0"/>
        <v>ＮＧ</v>
      </c>
      <c r="S39" s="7"/>
      <c r="T39" s="7" t="str">
        <f t="shared" si="1"/>
        <v>ＯＫ</v>
      </c>
      <c r="U39" s="7"/>
      <c r="V39" s="191" t="str">
        <f t="shared" si="2"/>
        <v>ＯＫ</v>
      </c>
      <c r="W39" s="7"/>
    </row>
    <row r="40" spans="1:59" s="5" customFormat="1" ht="34.5" customHeight="1" thickBot="1" x14ac:dyDescent="0.25">
      <c r="A40" s="6"/>
      <c r="B40" s="357"/>
      <c r="C40" s="364" t="s">
        <v>40</v>
      </c>
      <c r="D40" s="365"/>
      <c r="E40" s="366"/>
      <c r="F40" s="354"/>
      <c r="G40" s="355"/>
      <c r="H40" s="356"/>
      <c r="I40" s="354"/>
      <c r="J40" s="355"/>
      <c r="K40" s="356"/>
      <c r="L40" s="354"/>
      <c r="M40" s="355"/>
      <c r="N40" s="356"/>
      <c r="O40" s="6"/>
      <c r="P40" s="322"/>
      <c r="R40" s="7" t="str">
        <f t="shared" si="0"/>
        <v>ＮＧ</v>
      </c>
      <c r="S40" s="7"/>
      <c r="T40" s="7" t="str">
        <f t="shared" si="1"/>
        <v>ＯＫ</v>
      </c>
      <c r="U40" s="7"/>
      <c r="V40" s="191" t="str">
        <f t="shared" si="2"/>
        <v>ＯＫ</v>
      </c>
      <c r="W40" s="7"/>
    </row>
    <row r="41" spans="1:59" s="5" customFormat="1" ht="24" customHeight="1" x14ac:dyDescent="0.2">
      <c r="A41" s="6"/>
      <c r="B41" s="351" t="s">
        <v>43</v>
      </c>
      <c r="C41" s="367" t="s">
        <v>44</v>
      </c>
      <c r="D41" s="368"/>
      <c r="E41" s="352" t="s">
        <v>331</v>
      </c>
      <c r="F41" s="313"/>
      <c r="G41" s="314"/>
      <c r="H41" s="317"/>
      <c r="I41" s="313"/>
      <c r="J41" s="314"/>
      <c r="K41" s="317"/>
      <c r="L41" s="313"/>
      <c r="M41" s="314"/>
      <c r="N41" s="317"/>
      <c r="O41" s="6"/>
      <c r="P41" s="327" t="s">
        <v>307</v>
      </c>
      <c r="R41" s="7" t="str">
        <f t="shared" si="0"/>
        <v>ＮＧ</v>
      </c>
      <c r="S41" s="7"/>
      <c r="T41" s="7" t="str">
        <f t="shared" si="1"/>
        <v>ＯＫ</v>
      </c>
      <c r="U41" s="7"/>
      <c r="V41" s="191" t="str">
        <f t="shared" si="2"/>
        <v>ＯＫ</v>
      </c>
      <c r="W41" s="7"/>
    </row>
    <row r="42" spans="1:59" s="5" customFormat="1" ht="24" customHeight="1" x14ac:dyDescent="0.2">
      <c r="A42" s="6"/>
      <c r="B42" s="309"/>
      <c r="C42" s="206" t="s">
        <v>45</v>
      </c>
      <c r="D42" s="207" t="s">
        <v>250</v>
      </c>
      <c r="E42" s="353"/>
      <c r="F42" s="187"/>
      <c r="G42" s="188"/>
      <c r="H42" s="318"/>
      <c r="I42" s="187"/>
      <c r="J42" s="188"/>
      <c r="K42" s="318"/>
      <c r="L42" s="187"/>
      <c r="M42" s="188"/>
      <c r="N42" s="318"/>
      <c r="O42" s="6"/>
      <c r="P42" s="327"/>
      <c r="R42" s="7" t="str">
        <f t="shared" si="0"/>
        <v>ＮＧ</v>
      </c>
      <c r="S42" s="7" t="str">
        <f>IF(ISTEXT(G42),$R$2,$R$3)</f>
        <v>ＮＧ</v>
      </c>
      <c r="T42" s="7" t="str">
        <f t="shared" si="1"/>
        <v>ＯＫ</v>
      </c>
      <c r="U42" s="7" t="str">
        <f>IF(T$30=$R$2,IF(ISTEXT(J42),$R$2,$R$3),IF(ISTEXT(J42),$R$3,$R$2))</f>
        <v>ＯＫ</v>
      </c>
      <c r="V42" s="191" t="str">
        <f t="shared" si="2"/>
        <v>ＯＫ</v>
      </c>
      <c r="W42" s="7" t="str">
        <f>IF(V$30=$R$2,IF(ISTEXT(M42),$R$2,$R$3),IF(ISTEXT(M42),$R$3,$R$2))</f>
        <v>ＯＫ</v>
      </c>
      <c r="Y42" s="5" t="s">
        <v>246</v>
      </c>
      <c r="Z42" s="5" t="s">
        <v>46</v>
      </c>
      <c r="AA42" s="5" t="s">
        <v>47</v>
      </c>
      <c r="AB42" s="5" t="s">
        <v>48</v>
      </c>
      <c r="AC42" s="5" t="s">
        <v>49</v>
      </c>
      <c r="AD42" s="5" t="s">
        <v>50</v>
      </c>
      <c r="AE42" s="5" t="s">
        <v>145</v>
      </c>
      <c r="AF42" s="5" t="s">
        <v>51</v>
      </c>
      <c r="AG42" s="5" t="s">
        <v>52</v>
      </c>
      <c r="AH42" s="5" t="s">
        <v>53</v>
      </c>
      <c r="AI42" s="5" t="s">
        <v>54</v>
      </c>
      <c r="AJ42" s="5" t="s">
        <v>55</v>
      </c>
      <c r="AK42" s="5" t="s">
        <v>146</v>
      </c>
      <c r="AL42" s="5" t="s">
        <v>147</v>
      </c>
      <c r="AM42" s="5" t="s">
        <v>148</v>
      </c>
      <c r="AN42" s="5" t="s">
        <v>149</v>
      </c>
      <c r="AO42" s="5" t="s">
        <v>150</v>
      </c>
      <c r="AP42" s="5" t="s">
        <v>151</v>
      </c>
      <c r="AQ42" s="5" t="s">
        <v>152</v>
      </c>
      <c r="AR42" s="5" t="s">
        <v>56</v>
      </c>
      <c r="AS42" s="5" t="s">
        <v>153</v>
      </c>
      <c r="AT42" s="5" t="s">
        <v>154</v>
      </c>
      <c r="AU42" s="5" t="s">
        <v>57</v>
      </c>
      <c r="AV42" s="5" t="s">
        <v>58</v>
      </c>
      <c r="AW42" s="5" t="s">
        <v>155</v>
      </c>
      <c r="AX42" s="5" t="s">
        <v>156</v>
      </c>
      <c r="AY42" s="5" t="s">
        <v>59</v>
      </c>
      <c r="AZ42" s="5" t="s">
        <v>157</v>
      </c>
      <c r="BA42" s="5" t="s">
        <v>158</v>
      </c>
      <c r="BB42" s="5" t="s">
        <v>159</v>
      </c>
      <c r="BC42" s="5" t="s">
        <v>160</v>
      </c>
      <c r="BD42" s="5" t="s">
        <v>161</v>
      </c>
      <c r="BE42" s="5" t="s">
        <v>162</v>
      </c>
      <c r="BF42" s="5" t="s">
        <v>163</v>
      </c>
      <c r="BG42" s="5" t="s">
        <v>164</v>
      </c>
    </row>
    <row r="43" spans="1:59" s="5" customFormat="1" ht="24" customHeight="1" x14ac:dyDescent="0.2">
      <c r="A43" s="6"/>
      <c r="B43" s="309" t="s">
        <v>60</v>
      </c>
      <c r="C43" s="450" t="s">
        <v>44</v>
      </c>
      <c r="D43" s="451"/>
      <c r="E43" s="315" t="s">
        <v>331</v>
      </c>
      <c r="F43" s="323"/>
      <c r="G43" s="324"/>
      <c r="H43" s="318"/>
      <c r="I43" s="323"/>
      <c r="J43" s="324"/>
      <c r="K43" s="318"/>
      <c r="L43" s="323"/>
      <c r="M43" s="324"/>
      <c r="N43" s="318"/>
      <c r="O43" s="6"/>
      <c r="P43" s="327"/>
      <c r="R43" s="7" t="str">
        <f t="shared" si="0"/>
        <v>ＮＧ</v>
      </c>
      <c r="S43" s="7"/>
      <c r="T43" s="7" t="str">
        <f t="shared" si="1"/>
        <v>ＯＫ</v>
      </c>
      <c r="U43" s="7"/>
      <c r="V43" s="191" t="str">
        <f t="shared" si="2"/>
        <v>ＯＫ</v>
      </c>
      <c r="W43" s="7"/>
    </row>
    <row r="44" spans="1:59" s="5" customFormat="1" ht="24" customHeight="1" x14ac:dyDescent="0.2">
      <c r="A44" s="6"/>
      <c r="B44" s="309"/>
      <c r="C44" s="208" t="s">
        <v>45</v>
      </c>
      <c r="D44" s="209" t="s">
        <v>250</v>
      </c>
      <c r="E44" s="316"/>
      <c r="F44" s="185"/>
      <c r="G44" s="186"/>
      <c r="H44" s="318"/>
      <c r="I44" s="185"/>
      <c r="J44" s="186"/>
      <c r="K44" s="318"/>
      <c r="L44" s="185"/>
      <c r="M44" s="186"/>
      <c r="N44" s="318"/>
      <c r="O44" s="6"/>
      <c r="P44" s="327"/>
      <c r="R44" s="7" t="str">
        <f t="shared" si="0"/>
        <v>ＮＧ</v>
      </c>
      <c r="S44" s="7" t="str">
        <f>IF(ISTEXT(G44),$R$2,$R$3)</f>
        <v>ＮＧ</v>
      </c>
      <c r="T44" s="7" t="str">
        <f t="shared" si="1"/>
        <v>ＯＫ</v>
      </c>
      <c r="U44" s="7" t="str">
        <f>IF(T$30=$R$2,IF(ISTEXT(J44),$R$2,$R$3),IF(ISTEXT(J44),$R$3,$R$2))</f>
        <v>ＯＫ</v>
      </c>
      <c r="V44" s="191" t="str">
        <f t="shared" si="2"/>
        <v>ＯＫ</v>
      </c>
      <c r="W44" s="7" t="str">
        <f>IF(V$30=$R$2,IF(ISTEXT(M44),$R$2,$R$3),IF(ISTEXT(M44),$R$3,$R$2))</f>
        <v>ＯＫ</v>
      </c>
    </row>
    <row r="45" spans="1:59" s="5" customFormat="1" ht="24" customHeight="1" x14ac:dyDescent="0.2">
      <c r="A45" s="6"/>
      <c r="B45" s="309" t="s">
        <v>61</v>
      </c>
      <c r="C45" s="452" t="s">
        <v>44</v>
      </c>
      <c r="D45" s="453"/>
      <c r="E45" s="315" t="s">
        <v>331</v>
      </c>
      <c r="F45" s="325"/>
      <c r="G45" s="326"/>
      <c r="H45" s="318"/>
      <c r="I45" s="325"/>
      <c r="J45" s="326"/>
      <c r="K45" s="318"/>
      <c r="L45" s="325"/>
      <c r="M45" s="326"/>
      <c r="N45" s="318"/>
      <c r="O45" s="6"/>
      <c r="P45" s="443" t="s">
        <v>305</v>
      </c>
      <c r="R45" s="7" t="str">
        <f t="shared" si="0"/>
        <v>ＮＧ</v>
      </c>
      <c r="S45" s="7"/>
      <c r="T45" s="7" t="str">
        <f t="shared" si="1"/>
        <v>ＯＫ</v>
      </c>
      <c r="U45" s="7"/>
      <c r="V45" s="191" t="str">
        <f t="shared" si="2"/>
        <v>ＯＫ</v>
      </c>
      <c r="W45" s="7"/>
    </row>
    <row r="46" spans="1:59" s="5" customFormat="1" ht="24" customHeight="1" x14ac:dyDescent="0.2">
      <c r="A46" s="6"/>
      <c r="B46" s="309"/>
      <c r="C46" s="206" t="s">
        <v>45</v>
      </c>
      <c r="D46" s="207" t="s">
        <v>250</v>
      </c>
      <c r="E46" s="316"/>
      <c r="F46" s="187"/>
      <c r="G46" s="188"/>
      <c r="H46" s="318"/>
      <c r="I46" s="187"/>
      <c r="J46" s="188"/>
      <c r="K46" s="318"/>
      <c r="L46" s="187"/>
      <c r="M46" s="188"/>
      <c r="N46" s="318"/>
      <c r="O46" s="6"/>
      <c r="P46" s="443"/>
      <c r="R46" s="7" t="str">
        <f t="shared" si="0"/>
        <v>ＮＧ</v>
      </c>
      <c r="S46" s="7" t="str">
        <f>IF(ISTEXT(G46),$R$2,$R$3)</f>
        <v>ＮＧ</v>
      </c>
      <c r="T46" s="7" t="str">
        <f t="shared" si="1"/>
        <v>ＯＫ</v>
      </c>
      <c r="U46" s="7" t="str">
        <f>IF(T$30=$R$2,IF(ISTEXT(J46),$R$2,$R$3),IF(ISTEXT(J46),$R$3,$R$2))</f>
        <v>ＯＫ</v>
      </c>
      <c r="V46" s="191" t="str">
        <f t="shared" si="2"/>
        <v>ＯＫ</v>
      </c>
      <c r="W46" s="7" t="str">
        <f>IF(V$30=$R$2,IF(ISTEXT(M46),$R$2,$R$3),IF(ISTEXT(M46),$R$3,$R$2))</f>
        <v>ＯＫ</v>
      </c>
    </row>
    <row r="47" spans="1:59" s="5" customFormat="1" ht="24" customHeight="1" x14ac:dyDescent="0.2">
      <c r="A47" s="6"/>
      <c r="B47" s="309" t="s">
        <v>62</v>
      </c>
      <c r="C47" s="450" t="s">
        <v>44</v>
      </c>
      <c r="D47" s="451"/>
      <c r="E47" s="315" t="s">
        <v>331</v>
      </c>
      <c r="F47" s="323"/>
      <c r="G47" s="324"/>
      <c r="H47" s="318"/>
      <c r="I47" s="323"/>
      <c r="J47" s="324"/>
      <c r="K47" s="318"/>
      <c r="L47" s="323"/>
      <c r="M47" s="324"/>
      <c r="N47" s="318"/>
      <c r="O47" s="6"/>
      <c r="P47" s="443"/>
      <c r="R47" s="7" t="str">
        <f>IF(OR(F$31="八重奏",F$31="七重奏",F$31="六重奏",F$31="五重奏",F$31="四重奏"),IF(ISTEXT(F47),$R$2,$R$3),IF(ISTEXT(F47),$R$3,$R$2))</f>
        <v>ＯＫ</v>
      </c>
      <c r="S47" s="7"/>
      <c r="T47" s="7" t="str">
        <f>IF(OR(I$31="八重奏",I$31="七重奏",I$31="六重奏",I$31="五重奏",I$31="四重奏"),IF(ISTEXT(I47),$R$2,$R$3),IF(ISTEXT(I47),$R$3,$R$2))</f>
        <v>ＯＫ</v>
      </c>
      <c r="U47" s="7"/>
      <c r="V47" s="191" t="str">
        <f>IF(OR(L$31="八重奏",L$31="七重奏",L$31="六重奏",L$31="五重奏",L$31="四重奏"),IF(ISTEXT(L47),$R$2,$R$3),IF(ISTEXT(L47),$R$3,$R$2))</f>
        <v>ＯＫ</v>
      </c>
      <c r="W47" s="7"/>
    </row>
    <row r="48" spans="1:59" s="5" customFormat="1" ht="24" customHeight="1" x14ac:dyDescent="0.2">
      <c r="A48" s="6"/>
      <c r="B48" s="309"/>
      <c r="C48" s="208" t="s">
        <v>45</v>
      </c>
      <c r="D48" s="209" t="s">
        <v>250</v>
      </c>
      <c r="E48" s="316"/>
      <c r="F48" s="185"/>
      <c r="G48" s="186"/>
      <c r="H48" s="318"/>
      <c r="I48" s="185"/>
      <c r="J48" s="186"/>
      <c r="K48" s="318"/>
      <c r="L48" s="185"/>
      <c r="M48" s="186"/>
      <c r="N48" s="318"/>
      <c r="O48" s="6"/>
      <c r="P48" s="443"/>
      <c r="R48" s="7" t="str">
        <f>IF(OR(F$31="八重奏",F$31="七重奏",F$31="六重奏",F$31="五重奏",F$31="四重奏"),IF(ISTEXT(F48),$R$2,$R$3),IF(ISTEXT(F48),$R$3,$R$2))</f>
        <v>ＯＫ</v>
      </c>
      <c r="S48" s="7" t="str">
        <f>IF(OR(F$31="八重奏",F$31="七重奏",F$31="六重奏",F$31="五重奏",F$31="四重奏"),IF(ISTEXT(G48),$R$2,$R$3),IF(ISTEXT(G48),$R$3,$R$2))</f>
        <v>ＯＫ</v>
      </c>
      <c r="T48" s="7" t="str">
        <f>IF(OR(I$31="八重奏",I$31="七重奏",I$31="六重奏",I$31="五重奏",I$31="四重奏"),IF(ISTEXT(I48),$R$2,$R$3),IF(ISTEXT(I48),$R$3,$R$2))</f>
        <v>ＯＫ</v>
      </c>
      <c r="U48" s="7" t="str">
        <f>IF(OR(I$31="八重奏",I$31="七重奏",I$31="六重奏",I$31="五重奏",I$31="四重奏"),IF(ISTEXT(J48),$R$2,$R$3),IF(ISTEXT(J48),$R$3,$R$2))</f>
        <v>ＯＫ</v>
      </c>
      <c r="V48" s="191" t="str">
        <f>IF(OR(L$31="八重奏",L$31="七重奏",L$31="六重奏",L$31="五重奏",L$31="四重奏"),IF(ISTEXT(L48),$R$2,$R$3),IF(ISTEXT(L48),$R$3,$R$2))</f>
        <v>ＯＫ</v>
      </c>
      <c r="W48" s="7" t="str">
        <f>IF(OR(L$31="八重奏",L$31="七重奏",L$31="六重奏",L$31="五重奏",L$31="四重奏"),IF(ISTEXT(M48),$R$2,$R$3),IF(ISTEXT(M48),$R$3,$R$2))</f>
        <v>ＯＫ</v>
      </c>
    </row>
    <row r="49" spans="1:65" s="5" customFormat="1" ht="24" customHeight="1" x14ac:dyDescent="0.2">
      <c r="A49" s="6"/>
      <c r="B49" s="309" t="s">
        <v>63</v>
      </c>
      <c r="C49" s="452" t="s">
        <v>44</v>
      </c>
      <c r="D49" s="453"/>
      <c r="E49" s="315" t="s">
        <v>331</v>
      </c>
      <c r="F49" s="325"/>
      <c r="G49" s="326"/>
      <c r="H49" s="318"/>
      <c r="I49" s="325"/>
      <c r="J49" s="326"/>
      <c r="K49" s="318"/>
      <c r="L49" s="325"/>
      <c r="M49" s="326"/>
      <c r="N49" s="318"/>
      <c r="O49" s="6"/>
      <c r="P49" s="444" t="s">
        <v>308</v>
      </c>
      <c r="R49" s="7" t="str">
        <f>IF(OR(F$31="八重奏",F$31="七重奏",F$31="六重奏",F$31="五重奏"),IF(ISTEXT(F49),$R$2,$R$3),IF(ISTEXT(F49),$R$3,$R$2))</f>
        <v>ＯＫ</v>
      </c>
      <c r="S49" s="7"/>
      <c r="T49" s="7" t="str">
        <f>IF(OR(I$31="八重奏",I$31="七重奏",I$31="六重奏",I$31="五重奏"),IF(ISTEXT(I49),$R$2,$R$3),IF(ISTEXT(I49),$R$3,$R$2))</f>
        <v>ＯＫ</v>
      </c>
      <c r="U49" s="7"/>
      <c r="V49" s="191" t="str">
        <f>IF(OR(L$31="八重奏",L$31="七重奏",L$31="六重奏",L$31="五重奏"),IF(ISTEXT(L49),$R$2,$R$3),IF(ISTEXT(L49),$R$3,$R$2))</f>
        <v>ＯＫ</v>
      </c>
      <c r="W49" s="7"/>
    </row>
    <row r="50" spans="1:65" s="5" customFormat="1" ht="24" customHeight="1" x14ac:dyDescent="0.2">
      <c r="A50" s="6"/>
      <c r="B50" s="309"/>
      <c r="C50" s="206" t="s">
        <v>45</v>
      </c>
      <c r="D50" s="207" t="s">
        <v>250</v>
      </c>
      <c r="E50" s="316"/>
      <c r="F50" s="187"/>
      <c r="G50" s="188"/>
      <c r="H50" s="318"/>
      <c r="I50" s="187"/>
      <c r="J50" s="188"/>
      <c r="K50" s="318"/>
      <c r="L50" s="187"/>
      <c r="M50" s="188"/>
      <c r="N50" s="318"/>
      <c r="O50" s="6"/>
      <c r="P50" s="444"/>
      <c r="R50" s="7" t="str">
        <f>IF(OR(F$31="八重奏",F$31="七重奏",F$31="六重奏",F$31="五重奏"),IF(ISTEXT(F50),$R$2,$R$3),IF(ISTEXT(F50),$R$3,$R$2))</f>
        <v>ＯＫ</v>
      </c>
      <c r="S50" s="7" t="str">
        <f>IF(OR(F$31="八重奏",F$31="七重奏",F$31="六重奏",F$31="五重奏"),IF(ISTEXT(G50),$R$2,$R$3),IF(ISTEXT(G50),$R$3,$R$2))</f>
        <v>ＯＫ</v>
      </c>
      <c r="T50" s="7" t="str">
        <f>IF(OR(I$31="八重奏",I$31="七重奏",I$31="六重奏",I$31="五重奏"),IF(ISTEXT(I50),$R$2,$R$3),IF(ISTEXT(I50),$R$3,$R$2))</f>
        <v>ＯＫ</v>
      </c>
      <c r="U50" s="7" t="str">
        <f>IF(OR(I$31="八重奏",I$31="七重奏",I$31="六重奏",I$31="五重奏"),IF(ISTEXT(J50),$R$2,$R$3),IF(ISTEXT(J50),$R$3,$R$2))</f>
        <v>ＯＫ</v>
      </c>
      <c r="V50" s="191" t="str">
        <f>IF(OR(L$31="八重奏",L$31="七重奏",L$31="六重奏",L$31="五重奏"),IF(ISTEXT(L50),$R$2,$R$3),IF(ISTEXT(L50),$R$3,$R$2))</f>
        <v>ＯＫ</v>
      </c>
      <c r="W50" s="7" t="str">
        <f>IF(OR(L$31="八重奏",L$31="七重奏",L$31="六重奏",L$31="五重奏"),IF(ISTEXT(M50),$R$2,$R$3),IF(ISTEXT(M50),$R$3,$R$2))</f>
        <v>ＯＫ</v>
      </c>
    </row>
    <row r="51" spans="1:65" s="5" customFormat="1" ht="24" customHeight="1" x14ac:dyDescent="0.2">
      <c r="A51" s="6"/>
      <c r="B51" s="309" t="s">
        <v>64</v>
      </c>
      <c r="C51" s="450" t="s">
        <v>44</v>
      </c>
      <c r="D51" s="451"/>
      <c r="E51" s="315" t="s">
        <v>331</v>
      </c>
      <c r="F51" s="323"/>
      <c r="G51" s="324"/>
      <c r="H51" s="318"/>
      <c r="I51" s="323"/>
      <c r="J51" s="324"/>
      <c r="K51" s="318"/>
      <c r="L51" s="323"/>
      <c r="M51" s="324"/>
      <c r="N51" s="318"/>
      <c r="O51" s="6"/>
      <c r="P51" s="444"/>
      <c r="R51" s="7" t="str">
        <f>IF(OR(F$31="八重奏",F$31="七重奏",F$31="六重奏"),IF(ISTEXT(F51),$R$2,$R$3),IF(ISTEXT(F51),$R$3,$R$2))</f>
        <v>ＯＫ</v>
      </c>
      <c r="S51" s="7"/>
      <c r="T51" s="7" t="str">
        <f>IF(OR(I$31="八重奏",I$31="七重奏",I$31="六重奏"),IF(ISTEXT(I51),$R$2,$R$3),IF(ISTEXT(I51),$R$3,$R$2))</f>
        <v>ＯＫ</v>
      </c>
      <c r="U51" s="7"/>
      <c r="V51" s="191" t="str">
        <f>IF(OR(L$31="八重奏",L$31="七重奏",L$31="六重奏"),IF(ISTEXT(L51),$R$2,$R$3),IF(ISTEXT(L51),$R$3,$R$2))</f>
        <v>ＯＫ</v>
      </c>
      <c r="W51" s="7"/>
    </row>
    <row r="52" spans="1:65" s="5" customFormat="1" ht="24" customHeight="1" x14ac:dyDescent="0.2">
      <c r="A52" s="6"/>
      <c r="B52" s="309"/>
      <c r="C52" s="208" t="s">
        <v>45</v>
      </c>
      <c r="D52" s="209" t="s">
        <v>250</v>
      </c>
      <c r="E52" s="316"/>
      <c r="F52" s="185"/>
      <c r="G52" s="186"/>
      <c r="H52" s="318"/>
      <c r="I52" s="185"/>
      <c r="J52" s="186"/>
      <c r="K52" s="318"/>
      <c r="L52" s="185"/>
      <c r="M52" s="186"/>
      <c r="N52" s="318"/>
      <c r="O52" s="6"/>
      <c r="P52" s="444"/>
      <c r="R52" s="7" t="str">
        <f>IF(OR(F$31="八重奏",F$31="七重奏",F$31="六重奏"),IF(ISTEXT(F52),$R$2,$R$3),IF(ISTEXT(F52),$R$3,$R$2))</f>
        <v>ＯＫ</v>
      </c>
      <c r="S52" s="7" t="str">
        <f>IF(OR(F$31="八重奏",F$31="七重奏",F$31="六重奏"),IF(ISTEXT(G52),$R$2,$R$3),IF(ISTEXT(G52),$R$3,$R$2))</f>
        <v>ＯＫ</v>
      </c>
      <c r="T52" s="7" t="str">
        <f>IF(OR(I$31="八重奏",I$31="七重奏",I$31="六重奏"),IF(ISTEXT(I52),$R$2,$R$3),IF(ISTEXT(I52),$R$3,$R$2))</f>
        <v>ＯＫ</v>
      </c>
      <c r="U52" s="7" t="str">
        <f>IF(OR(I$31="八重奏",I$31="七重奏",I$31="六重奏"),IF(ISTEXT(J52),$R$2,$R$3),IF(ISTEXT(J52),$R$3,$R$2))</f>
        <v>ＯＫ</v>
      </c>
      <c r="V52" s="191" t="str">
        <f>IF(OR(L$31="八重奏",L$31="七重奏",L$31="六重奏"),IF(ISTEXT(L52),$R$2,$R$3),IF(ISTEXT(L52),$R$3,$R$2))</f>
        <v>ＯＫ</v>
      </c>
      <c r="W52" s="7" t="str">
        <f>IF(OR(L$31="八重奏",L$31="七重奏",L$31="六重奏"),IF(ISTEXT(M52),$R$2,$R$3),IF(ISTEXT(M52),$R$3,$R$2))</f>
        <v>ＯＫ</v>
      </c>
    </row>
    <row r="53" spans="1:65" s="5" customFormat="1" ht="24" customHeight="1" x14ac:dyDescent="0.2">
      <c r="A53" s="6"/>
      <c r="B53" s="309" t="s">
        <v>65</v>
      </c>
      <c r="C53" s="452" t="s">
        <v>44</v>
      </c>
      <c r="D53" s="453"/>
      <c r="E53" s="315" t="s">
        <v>331</v>
      </c>
      <c r="F53" s="325"/>
      <c r="G53" s="326"/>
      <c r="H53" s="318"/>
      <c r="I53" s="325"/>
      <c r="J53" s="326"/>
      <c r="K53" s="318"/>
      <c r="L53" s="325"/>
      <c r="M53" s="326"/>
      <c r="N53" s="318"/>
      <c r="O53" s="6"/>
      <c r="P53" s="443" t="s">
        <v>309</v>
      </c>
      <c r="R53" s="7" t="str">
        <f>IF(OR(F$31="八重奏",F$31="七重奏"),IF(ISTEXT(F53),$R$2,$R$3),IF(ISTEXT(F53),$R$3,$R$2))</f>
        <v>ＯＫ</v>
      </c>
      <c r="S53" s="7"/>
      <c r="T53" s="7" t="str">
        <f>IF(OR(I$31="八重奏",I$31="七重奏"),IF(ISTEXT(I53),$R$2,$R$3),IF(ISTEXT(I53),$R$3,$R$2))</f>
        <v>ＯＫ</v>
      </c>
      <c r="U53" s="7"/>
      <c r="V53" s="191" t="str">
        <f>IF(OR(L$31="八重奏",L$31="七重奏"),IF(ISTEXT(L53),$R$2,$R$3),IF(ISTEXT(L53),$R$3,$R$2))</f>
        <v>ＯＫ</v>
      </c>
      <c r="W53" s="7"/>
    </row>
    <row r="54" spans="1:65" s="5" customFormat="1" ht="24" customHeight="1" x14ac:dyDescent="0.2">
      <c r="A54" s="6"/>
      <c r="B54" s="309"/>
      <c r="C54" s="206" t="s">
        <v>45</v>
      </c>
      <c r="D54" s="207" t="s">
        <v>250</v>
      </c>
      <c r="E54" s="316"/>
      <c r="F54" s="187"/>
      <c r="G54" s="188"/>
      <c r="H54" s="318"/>
      <c r="I54" s="187"/>
      <c r="J54" s="188"/>
      <c r="K54" s="318"/>
      <c r="L54" s="187"/>
      <c r="M54" s="188"/>
      <c r="N54" s="318"/>
      <c r="O54" s="6"/>
      <c r="P54" s="443"/>
      <c r="R54" s="7" t="str">
        <f>IF(OR(F$31="八重奏",F$31="七重奏"),IF(ISTEXT(F54),$R$2,$R$3),IF(ISTEXT(F54),$R$3,$R$2))</f>
        <v>ＯＫ</v>
      </c>
      <c r="S54" s="7" t="str">
        <f>IF(OR(F$31="八重奏",F$31="七重奏"),IF(ISTEXT(G54),$R$2,$R$3),IF(ISTEXT(G54),$R$3,$R$2))</f>
        <v>ＯＫ</v>
      </c>
      <c r="T54" s="7" t="str">
        <f>IF(OR(I$31="八重奏",I$31="七重奏"),IF(ISTEXT(I54),$R$2,$R$3),IF(ISTEXT(I54),$R$3,$R$2))</f>
        <v>ＯＫ</v>
      </c>
      <c r="U54" s="7" t="str">
        <f>IF(OR(I$31="八重奏",I$31="七重奏"),IF(ISTEXT(J54),$R$2,$R$3),IF(ISTEXT(J54),$R$3,$R$2))</f>
        <v>ＯＫ</v>
      </c>
      <c r="V54" s="191" t="str">
        <f>IF(OR(L$31="八重奏",L$31="七重奏"),IF(ISTEXT(L54),$R$2,$R$3),IF(ISTEXT(L54),$R$3,$R$2))</f>
        <v>ＯＫ</v>
      </c>
      <c r="W54" s="7" t="str">
        <f>IF(OR(L$31="八重奏",L$31="七重奏"),IF(ISTEXT(M54),$R$2,$R$3),IF(ISTEXT(M54),$R$3,$R$2))</f>
        <v>ＯＫ</v>
      </c>
    </row>
    <row r="55" spans="1:65" s="5" customFormat="1" ht="24" customHeight="1" x14ac:dyDescent="0.2">
      <c r="A55" s="6"/>
      <c r="B55" s="309" t="s">
        <v>66</v>
      </c>
      <c r="C55" s="450" t="s">
        <v>44</v>
      </c>
      <c r="D55" s="451"/>
      <c r="E55" s="315" t="s">
        <v>331</v>
      </c>
      <c r="F55" s="323"/>
      <c r="G55" s="324"/>
      <c r="H55" s="318"/>
      <c r="I55" s="323"/>
      <c r="J55" s="324"/>
      <c r="K55" s="318"/>
      <c r="L55" s="323"/>
      <c r="M55" s="324"/>
      <c r="N55" s="318"/>
      <c r="O55" s="6"/>
      <c r="P55" s="443"/>
      <c r="R55" s="7" t="str">
        <f>IF(F$31="八重奏",IF(ISTEXT(F55),$R$2,$R$3),IF(ISTEXT(F55),$R$3,$R$2))</f>
        <v>ＯＫ</v>
      </c>
      <c r="S55" s="7"/>
      <c r="T55" s="7" t="str">
        <f>IF(I$31="八重奏",IF(ISTEXT(I55),$R$2,$R$3),IF(ISTEXT(I55),$R$3,$R$2))</f>
        <v>ＯＫ</v>
      </c>
      <c r="U55" s="7"/>
      <c r="V55" s="191" t="str">
        <f>IF(L$31="八重奏",IF(ISTEXT(L55),$R$2,$R$3),IF(ISTEXT(L55),$R$3,$R$2))</f>
        <v>ＯＫ</v>
      </c>
      <c r="W55" s="7"/>
    </row>
    <row r="56" spans="1:65" s="5" customFormat="1" ht="24" customHeight="1" thickBot="1" x14ac:dyDescent="0.25">
      <c r="A56" s="6"/>
      <c r="B56" s="336"/>
      <c r="C56" s="204" t="s">
        <v>45</v>
      </c>
      <c r="D56" s="205" t="s">
        <v>250</v>
      </c>
      <c r="E56" s="337"/>
      <c r="F56" s="189"/>
      <c r="G56" s="190"/>
      <c r="H56" s="338"/>
      <c r="I56" s="189"/>
      <c r="J56" s="190"/>
      <c r="K56" s="338"/>
      <c r="L56" s="189"/>
      <c r="M56" s="190"/>
      <c r="N56" s="338"/>
      <c r="O56" s="6"/>
      <c r="P56" s="443"/>
      <c r="R56" s="7" t="str">
        <f>IF(F$31="八重奏",IF(ISTEXT(F56),$R$2,$R$3),IF(ISTEXT(F56),$R$3,$R$2))</f>
        <v>ＯＫ</v>
      </c>
      <c r="S56" s="7" t="str">
        <f>IF(F$31="八重奏",IF(ISTEXT(G56),$R$2,$R$3),IF(ISTEXT(G56),$R$3,$R$2))</f>
        <v>ＯＫ</v>
      </c>
      <c r="T56" s="7" t="str">
        <f>IF(I$31="八重奏",IF(ISTEXT(I56),$R$2,$R$3),IF(ISTEXT(I56),$R$3,$R$2))</f>
        <v>ＯＫ</v>
      </c>
      <c r="U56" s="7" t="str">
        <f>IF(I$31="八重奏",IF(ISTEXT(J56),$R$2,$R$3),IF(ISTEXT(J56),$R$3,$R$2))</f>
        <v>ＯＫ</v>
      </c>
      <c r="V56" s="191" t="str">
        <f>IF(L$31="八重奏",IF(ISTEXT(L56),$R$2,$R$3),IF(ISTEXT(L56),$R$3,$R$2))</f>
        <v>ＯＫ</v>
      </c>
      <c r="W56" s="7" t="str">
        <f>IF(L$31="八重奏",IF(ISTEXT(M56),$R$2,$R$3),IF(ISTEXT(M56),$R$3,$R$2))</f>
        <v>ＯＫ</v>
      </c>
    </row>
    <row r="57" spans="1:65" s="5" customFormat="1" ht="24" customHeight="1" thickBot="1" x14ac:dyDescent="0.25">
      <c r="A57" s="6"/>
      <c r="B57" s="345" t="s">
        <v>170</v>
      </c>
      <c r="C57" s="346"/>
      <c r="D57" s="346"/>
      <c r="E57" s="347"/>
      <c r="F57" s="448"/>
      <c r="G57" s="449"/>
      <c r="H57" s="80"/>
      <c r="I57" s="448"/>
      <c r="J57" s="449"/>
      <c r="K57" s="80"/>
      <c r="L57" s="448"/>
      <c r="M57" s="449"/>
      <c r="N57" s="80"/>
      <c r="O57" s="6"/>
      <c r="P57" s="167"/>
      <c r="R57" s="7" t="str">
        <f>IF(ISTEXT(H57),$R$2,$R$3)</f>
        <v>ＮＧ</v>
      </c>
      <c r="S57" s="7"/>
      <c r="T57" s="7" t="str">
        <f>IF(T$30=$R$2,IF(ISTEXT(K57),$R$2,$R$3),IF(ISTEXT(K57),$R$3,$R$2))</f>
        <v>ＯＫ</v>
      </c>
      <c r="U57" s="7"/>
      <c r="V57" s="191" t="str">
        <f>IF(V$30=$R$2,IF(ISTEXT(N57),$R$2,$R$3),IF(ISTEXT(N57),$R$3,$R$2))</f>
        <v>ＯＫ</v>
      </c>
      <c r="W57" s="7"/>
    </row>
    <row r="58" spans="1:65" s="5" customFormat="1" ht="24" customHeight="1" thickBot="1" x14ac:dyDescent="0.25">
      <c r="A58" s="6"/>
      <c r="B58" s="345" t="s">
        <v>181</v>
      </c>
      <c r="C58" s="346"/>
      <c r="D58" s="346"/>
      <c r="E58" s="347"/>
      <c r="F58" s="445"/>
      <c r="G58" s="446"/>
      <c r="H58" s="447"/>
      <c r="I58" s="445"/>
      <c r="J58" s="446"/>
      <c r="K58" s="447"/>
      <c r="L58" s="445"/>
      <c r="M58" s="446"/>
      <c r="N58" s="447"/>
      <c r="O58" s="6"/>
      <c r="P58" s="167"/>
      <c r="R58" s="7" t="str">
        <f>IF(ISNUMBER(F58),$R$2,$R$3)</f>
        <v>ＮＧ</v>
      </c>
      <c r="S58" s="7"/>
      <c r="T58" s="7" t="str">
        <f>IF(T$30=$R$2,IF(ISNUMBER(I58),$R$2,$R$3),IF(ISNUMBER(I58),$R$3,$R$2))</f>
        <v>ＯＫ</v>
      </c>
      <c r="U58" s="7"/>
      <c r="V58" s="191" t="str">
        <f>IF(V$30=$R$2,IF(ISNUMBER(L58),$R$2,$R$3),IF(ISNUMBER(L58),$R$3,$R$2))</f>
        <v>ＯＫ</v>
      </c>
      <c r="W58" s="7"/>
    </row>
    <row r="59" spans="1:65" s="5" customFormat="1" ht="24" customHeight="1" thickBot="1" x14ac:dyDescent="0.25">
      <c r="A59" s="6"/>
      <c r="B59" s="345" t="s">
        <v>310</v>
      </c>
      <c r="C59" s="346"/>
      <c r="D59" s="346"/>
      <c r="E59" s="347"/>
      <c r="F59" s="319"/>
      <c r="G59" s="321"/>
      <c r="H59" s="80"/>
      <c r="I59" s="319"/>
      <c r="J59" s="321"/>
      <c r="K59" s="80"/>
      <c r="L59" s="319"/>
      <c r="M59" s="321"/>
      <c r="N59" s="80"/>
      <c r="O59" s="6"/>
      <c r="P59" s="167"/>
      <c r="R59" s="7" t="str">
        <f t="shared" ref="R59" si="3">IF(ISTEXT(H59),$R$2,$R$3)</f>
        <v>ＮＧ</v>
      </c>
      <c r="S59" s="7"/>
      <c r="T59" s="7" t="str">
        <f>IF(T$30=$R$2,IF(ISTEXT(K59),$R$2,$R$3),IF(ISTEXT(K59),$R$3,$R$2))</f>
        <v>ＯＫ</v>
      </c>
      <c r="U59" s="7"/>
      <c r="V59" s="191" t="str">
        <f>IF(V$30=$R$2,IF(ISTEXT(N59),$R$2,$R$3),IF(ISTEXT(N59),$R$3,$R$2))</f>
        <v>ＯＫ</v>
      </c>
      <c r="W59" s="7"/>
    </row>
    <row r="60" spans="1:65" s="5" customFormat="1" ht="24" customHeight="1" thickBot="1" x14ac:dyDescent="0.25">
      <c r="A60" s="6"/>
      <c r="B60" s="348" t="s">
        <v>224</v>
      </c>
      <c r="C60" s="349"/>
      <c r="D60" s="349"/>
      <c r="E60" s="350"/>
      <c r="F60" s="319"/>
      <c r="G60" s="320"/>
      <c r="H60" s="321"/>
      <c r="I60" s="319"/>
      <c r="J60" s="320"/>
      <c r="K60" s="321"/>
      <c r="L60" s="319"/>
      <c r="M60" s="320"/>
      <c r="N60" s="321"/>
      <c r="O60" s="6"/>
      <c r="P60" s="168" t="s">
        <v>177</v>
      </c>
      <c r="R60" s="7" t="str">
        <f>IF(ISNUMBER(F60),$R$2,$R$3)</f>
        <v>ＮＧ</v>
      </c>
      <c r="S60" s="7"/>
      <c r="T60" s="7" t="str">
        <f>IF(T$30=$R$2,IF(ISNUMBER(I60),$R$2,$R$3),IF(ISNUMBER(I60),$R$3,$R$2))</f>
        <v>ＯＫ</v>
      </c>
      <c r="U60" s="7"/>
      <c r="V60" s="191" t="str">
        <f>IF(V$30=$R$2,IF(ISNUMBER(L60),$R$2,$R$3),IF(ISNUMBER(L60),$R$3,$R$2))</f>
        <v>ＯＫ</v>
      </c>
      <c r="W60" s="7"/>
      <c r="Y60" s="5">
        <v>0</v>
      </c>
      <c r="Z60" s="5">
        <v>1</v>
      </c>
      <c r="AA60" s="5">
        <v>2</v>
      </c>
      <c r="AB60" s="5">
        <v>3</v>
      </c>
      <c r="AC60" s="5">
        <v>4</v>
      </c>
      <c r="AD60" s="5">
        <v>5</v>
      </c>
      <c r="AE60" s="5">
        <v>6</v>
      </c>
      <c r="AF60" s="5">
        <v>7</v>
      </c>
      <c r="AG60" s="5">
        <v>8</v>
      </c>
      <c r="AH60" s="5">
        <v>9</v>
      </c>
      <c r="AI60" s="5">
        <v>10</v>
      </c>
      <c r="AJ60" s="5">
        <v>11</v>
      </c>
      <c r="AK60" s="5">
        <v>12</v>
      </c>
      <c r="AL60" s="5">
        <v>13</v>
      </c>
      <c r="AM60" s="5">
        <v>14</v>
      </c>
      <c r="AN60" s="5">
        <v>15</v>
      </c>
      <c r="AO60" s="5">
        <v>16</v>
      </c>
      <c r="AP60" s="5">
        <v>17</v>
      </c>
      <c r="AQ60" s="5">
        <v>18</v>
      </c>
      <c r="AR60" s="5">
        <v>19</v>
      </c>
      <c r="AS60" s="5">
        <v>20</v>
      </c>
    </row>
    <row r="61" spans="1:65" s="5" customFormat="1" ht="24" customHeight="1" thickBot="1" x14ac:dyDescent="0.25">
      <c r="A61" s="6"/>
      <c r="B61" s="339" t="s">
        <v>67</v>
      </c>
      <c r="C61" s="340"/>
      <c r="D61" s="340"/>
      <c r="E61" s="341"/>
      <c r="F61" s="342"/>
      <c r="G61" s="343"/>
      <c r="H61" s="344"/>
      <c r="I61" s="342"/>
      <c r="J61" s="343"/>
      <c r="K61" s="344"/>
      <c r="L61" s="342"/>
      <c r="M61" s="343"/>
      <c r="N61" s="344"/>
      <c r="O61" s="6"/>
      <c r="P61" s="329"/>
      <c r="R61" s="7" t="str">
        <f>IF(ISNUMBER(F61),$R$2,$R$3)</f>
        <v>ＮＧ</v>
      </c>
      <c r="S61" s="7"/>
      <c r="T61" s="7" t="str">
        <f>IF(T$30=$R$2,IF(ISNUMBER(I61),$R$2,$R$3),IF(ISNUMBER(I61),$R$3,$R$2))</f>
        <v>ＯＫ</v>
      </c>
      <c r="U61" s="7"/>
      <c r="V61" s="191" t="str">
        <f>IF(V$30=$R$2,IF(ISNUMBER(L61),$R$2,$R$3),IF(ISNUMBER(L61),$R$3,$R$2))</f>
        <v>ＯＫ</v>
      </c>
      <c r="W61" s="7"/>
      <c r="Z61" s="11">
        <v>6.25E-2</v>
      </c>
      <c r="AA61" s="11">
        <f t="shared" ref="AA61" si="4">Z61+TIME(0,10,0)</f>
        <v>6.9444444444444448E-2</v>
      </c>
      <c r="AB61" s="11">
        <f t="shared" ref="AB61" si="5">AA61+TIME(0,10,0)</f>
        <v>7.6388888888888895E-2</v>
      </c>
      <c r="AC61" s="11">
        <f t="shared" ref="AC61" si="6">AB61+TIME(0,10,0)</f>
        <v>8.3333333333333343E-2</v>
      </c>
      <c r="AD61" s="11">
        <f t="shared" ref="AD61" si="7">AC61+TIME(0,10,0)</f>
        <v>9.027777777777779E-2</v>
      </c>
      <c r="AE61" s="11">
        <f t="shared" ref="AE61" si="8">AD61+TIME(0,10,0)</f>
        <v>9.7222222222222238E-2</v>
      </c>
      <c r="AF61" s="11">
        <f t="shared" ref="AF61" si="9">AE61+TIME(0,10,0)</f>
        <v>0.10416666666666669</v>
      </c>
      <c r="AG61" s="11">
        <f t="shared" ref="AG61" si="10">AF61+TIME(0,10,0)</f>
        <v>0.11111111111111113</v>
      </c>
      <c r="AH61" s="11">
        <f t="shared" ref="AH61" si="11">AG61+TIME(0,10,0)</f>
        <v>0.11805555555555558</v>
      </c>
      <c r="AI61" s="11">
        <f t="shared" ref="AI61" si="12">AH61+TIME(0,10,0)</f>
        <v>0.12500000000000003</v>
      </c>
      <c r="AJ61" s="11">
        <f t="shared" ref="AJ61" si="13">AI61+TIME(0,10,0)</f>
        <v>0.13194444444444448</v>
      </c>
      <c r="AK61" s="11">
        <f t="shared" ref="AK61" si="14">AJ61+TIME(0,10,0)</f>
        <v>0.13888888888888892</v>
      </c>
      <c r="AL61" s="11">
        <f t="shared" ref="AL61" si="15">AK61+TIME(0,10,0)</f>
        <v>0.14583333333333337</v>
      </c>
      <c r="AM61" s="11">
        <f t="shared" ref="AM61" si="16">AL61+TIME(0,10,0)</f>
        <v>0.15277777777777782</v>
      </c>
      <c r="AN61" s="11">
        <f t="shared" ref="AN61" si="17">AM61+TIME(0,10,0)</f>
        <v>0.15972222222222227</v>
      </c>
      <c r="AO61" s="11">
        <f t="shared" ref="AO61" si="18">AN61+TIME(0,10,0)</f>
        <v>0.16666666666666671</v>
      </c>
      <c r="AP61" s="11">
        <f t="shared" ref="AP61" si="19">AO61+TIME(0,10,0)</f>
        <v>0.17361111111111116</v>
      </c>
      <c r="AQ61" s="11">
        <f t="shared" ref="AQ61" si="20">AP61+TIME(0,10,0)</f>
        <v>0.18055555555555561</v>
      </c>
      <c r="AR61" s="11">
        <f t="shared" ref="AR61" si="21">AQ61+TIME(0,10,0)</f>
        <v>0.18750000000000006</v>
      </c>
      <c r="AS61" s="11">
        <f t="shared" ref="AS61" si="22">AR61+TIME(0,10,0)</f>
        <v>0.1944444444444445</v>
      </c>
      <c r="AT61" s="11">
        <f t="shared" ref="AT61" si="23">AS61+TIME(0,10,0)</f>
        <v>0.20138888888888895</v>
      </c>
      <c r="AU61" s="11">
        <f t="shared" ref="AU61" si="24">AT61+TIME(0,10,0)</f>
        <v>0.2083333333333334</v>
      </c>
      <c r="AV61" s="11"/>
      <c r="AW61" s="11"/>
      <c r="AX61" s="11"/>
      <c r="AY61" s="11"/>
      <c r="AZ61" s="11"/>
      <c r="BA61" s="11"/>
      <c r="BB61" s="11"/>
      <c r="BC61" s="11"/>
      <c r="BD61" s="11"/>
      <c r="BE61" s="11"/>
      <c r="BF61" s="11"/>
      <c r="BG61" s="11"/>
    </row>
    <row r="62" spans="1:65" s="5" customFormat="1" ht="24" customHeight="1" thickBot="1" x14ac:dyDescent="0.25">
      <c r="A62" s="6"/>
      <c r="B62" s="339" t="s">
        <v>235</v>
      </c>
      <c r="C62" s="340"/>
      <c r="D62" s="340"/>
      <c r="E62" s="341"/>
      <c r="F62" s="342"/>
      <c r="G62" s="343"/>
      <c r="H62" s="344"/>
      <c r="I62" s="342"/>
      <c r="J62" s="343"/>
      <c r="K62" s="344"/>
      <c r="L62" s="342"/>
      <c r="M62" s="343"/>
      <c r="N62" s="344"/>
      <c r="O62" s="6"/>
      <c r="P62" s="329"/>
      <c r="R62" s="7" t="str">
        <f>IF(ISTEXT(F62),$R$2,$R$3)</f>
        <v>ＮＧ</v>
      </c>
      <c r="S62" s="7"/>
      <c r="T62" s="7" t="str">
        <f>IF(T$31=$R$2,IF(ISTEXT(I62),$R$2,$R$3),IF(ISTEXT(I62),$R$3,$R$2))</f>
        <v>ＯＫ</v>
      </c>
      <c r="U62" s="7"/>
      <c r="V62" s="191" t="str">
        <f>IF(V$31=$R$2,IF(ISTEXT(L62),$R$2,$R$3),IF(ISTEXT(L62),$R$3,$R$2))</f>
        <v>ＯＫ</v>
      </c>
      <c r="W62" s="7"/>
      <c r="Z62" s="5" t="s">
        <v>68</v>
      </c>
      <c r="AA62" s="5" t="s">
        <v>69</v>
      </c>
      <c r="AB62" s="5" t="s">
        <v>348</v>
      </c>
      <c r="AC62" s="5" t="s">
        <v>129</v>
      </c>
      <c r="AD62" s="5" t="s">
        <v>130</v>
      </c>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row>
    <row r="63" spans="1:65" s="5" customFormat="1" ht="24" customHeight="1" thickBot="1" x14ac:dyDescent="0.25">
      <c r="A63" s="223"/>
      <c r="B63" s="330" t="s">
        <v>319</v>
      </c>
      <c r="C63" s="331"/>
      <c r="D63" s="331"/>
      <c r="E63" s="332"/>
      <c r="F63" s="333"/>
      <c r="G63" s="334"/>
      <c r="H63" s="335"/>
      <c r="I63" s="333"/>
      <c r="J63" s="334"/>
      <c r="K63" s="335"/>
      <c r="L63" s="333"/>
      <c r="M63" s="334"/>
      <c r="N63" s="335"/>
      <c r="O63" s="6"/>
      <c r="P63" s="329"/>
      <c r="R63" s="7" t="str">
        <f>IF(ISTEXT(F63),$R$2,$R$3)</f>
        <v>ＮＧ</v>
      </c>
      <c r="S63" s="7"/>
      <c r="T63" s="7" t="str">
        <f>IF(T$30=$R$2,IF(ISTEXT(I63),$R$2,$R$3),IF(ISTEXT(I63),$R$3,$R$2))</f>
        <v>ＯＫ</v>
      </c>
      <c r="U63" s="7"/>
      <c r="V63" s="191" t="str">
        <f>IF(V$30=$R$2,IF(ISTEXT(L63),$R$2,$R$3),IF(ISTEXT(L63),$R$3,$R$2))</f>
        <v>ＯＫ</v>
      </c>
      <c r="W63" s="7"/>
      <c r="Z63" s="5" t="s">
        <v>68</v>
      </c>
      <c r="AA63" s="5" t="s">
        <v>69</v>
      </c>
      <c r="AB63" s="5" t="s">
        <v>129</v>
      </c>
      <c r="AC63" s="5" t="s">
        <v>130</v>
      </c>
      <c r="AD63" s="5" t="s">
        <v>173</v>
      </c>
      <c r="AE63" s="5" t="s">
        <v>174</v>
      </c>
      <c r="AF63" s="5" t="s">
        <v>175</v>
      </c>
    </row>
    <row r="64" spans="1:65" s="5" customFormat="1" ht="24" customHeight="1" x14ac:dyDescent="0.2">
      <c r="A64" s="89"/>
      <c r="B64" s="87"/>
      <c r="C64" s="87"/>
      <c r="D64" s="87"/>
      <c r="N64" s="88"/>
      <c r="O64" s="89"/>
      <c r="P64" s="89"/>
      <c r="R64" s="55"/>
      <c r="S64" s="55"/>
      <c r="T64" s="55"/>
      <c r="U64" s="55"/>
      <c r="V64" s="55"/>
      <c r="W64" s="55"/>
      <c r="Y64" s="5">
        <v>0</v>
      </c>
      <c r="Z64" s="5">
        <v>1</v>
      </c>
      <c r="AA64" s="5">
        <v>2</v>
      </c>
      <c r="AB64" s="5">
        <v>3</v>
      </c>
      <c r="AC64" s="5">
        <v>4</v>
      </c>
      <c r="AD64" s="5">
        <v>5</v>
      </c>
      <c r="AE64" s="5">
        <v>6</v>
      </c>
      <c r="AF64" s="5">
        <v>7</v>
      </c>
      <c r="AG64" s="5">
        <v>8</v>
      </c>
      <c r="AH64" s="5">
        <v>9</v>
      </c>
      <c r="AI64" s="5">
        <v>10</v>
      </c>
      <c r="AJ64" s="5">
        <v>11</v>
      </c>
      <c r="AK64" s="5">
        <v>12</v>
      </c>
      <c r="AL64" s="5">
        <v>13</v>
      </c>
      <c r="AM64" s="5">
        <v>14</v>
      </c>
      <c r="AN64" s="5">
        <v>15</v>
      </c>
      <c r="AO64" s="5">
        <v>16</v>
      </c>
      <c r="AP64" s="5">
        <v>17</v>
      </c>
      <c r="AQ64" s="5">
        <v>18</v>
      </c>
      <c r="AR64" s="5">
        <v>19</v>
      </c>
      <c r="AS64" s="5">
        <v>20</v>
      </c>
      <c r="AT64" s="5">
        <v>21</v>
      </c>
      <c r="AU64" s="5">
        <v>22</v>
      </c>
      <c r="AV64" s="5">
        <v>23</v>
      </c>
      <c r="AW64" s="5">
        <v>24</v>
      </c>
      <c r="AX64" s="5">
        <v>25</v>
      </c>
      <c r="AY64" s="5">
        <v>26</v>
      </c>
      <c r="AZ64" s="5">
        <v>27</v>
      </c>
      <c r="BA64" s="5">
        <v>28</v>
      </c>
      <c r="BB64" s="5">
        <v>29</v>
      </c>
      <c r="BC64" s="5">
        <v>30</v>
      </c>
      <c r="BD64" s="5">
        <v>31</v>
      </c>
      <c r="BE64" s="5">
        <v>32</v>
      </c>
      <c r="BF64" s="5">
        <v>33</v>
      </c>
      <c r="BG64" s="5">
        <v>34</v>
      </c>
      <c r="BH64" s="5">
        <v>35</v>
      </c>
      <c r="BI64" s="5">
        <v>36</v>
      </c>
      <c r="BJ64" s="5">
        <v>37</v>
      </c>
      <c r="BK64" s="5">
        <v>38</v>
      </c>
      <c r="BL64" s="5">
        <v>39</v>
      </c>
      <c r="BM64" s="5">
        <v>40</v>
      </c>
    </row>
    <row r="65" spans="5:30" ht="21" x14ac:dyDescent="0.2">
      <c r="E65" s="407" t="s">
        <v>223</v>
      </c>
      <c r="F65" s="407"/>
      <c r="G65" s="407"/>
      <c r="H65" s="407"/>
      <c r="I65" s="407"/>
      <c r="J65" s="407"/>
      <c r="K65" s="407"/>
      <c r="L65" s="407"/>
      <c r="M65" s="173"/>
      <c r="N65" s="211"/>
      <c r="O65" s="211"/>
      <c r="R65" s="99"/>
      <c r="S65" s="99"/>
      <c r="T65" s="99"/>
      <c r="U65" s="99"/>
      <c r="V65" s="99"/>
      <c r="W65" s="99"/>
      <c r="Z65" s="5">
        <v>1</v>
      </c>
      <c r="AA65" s="1">
        <v>2</v>
      </c>
      <c r="AB65" s="1">
        <v>3</v>
      </c>
      <c r="AC65" s="160">
        <v>4</v>
      </c>
      <c r="AD65" s="160">
        <v>5</v>
      </c>
    </row>
    <row r="66" spans="5:30" ht="16.2" x14ac:dyDescent="0.2">
      <c r="E66" s="90"/>
      <c r="F66" s="90"/>
      <c r="G66" s="90"/>
      <c r="H66" s="90"/>
      <c r="I66" s="90"/>
      <c r="J66" s="90"/>
      <c r="K66" s="90"/>
      <c r="L66" s="86"/>
      <c r="M66" s="86"/>
      <c r="N66" s="211"/>
      <c r="O66" s="211"/>
      <c r="R66" s="99"/>
      <c r="S66" s="99"/>
      <c r="T66" s="99"/>
      <c r="U66" s="99"/>
      <c r="V66" s="99"/>
      <c r="W66" s="99"/>
    </row>
    <row r="67" spans="5:30" ht="16.2" x14ac:dyDescent="0.2">
      <c r="E67" s="90"/>
      <c r="F67" s="90" t="s">
        <v>225</v>
      </c>
      <c r="G67" s="90"/>
      <c r="H67" s="90"/>
      <c r="I67" s="90"/>
      <c r="J67" s="90"/>
      <c r="K67" s="90"/>
      <c r="L67" s="86"/>
      <c r="M67" s="86"/>
      <c r="N67" s="211"/>
      <c r="O67" s="211"/>
      <c r="R67" s="99"/>
      <c r="S67" s="99"/>
      <c r="T67" s="99"/>
      <c r="U67" s="99"/>
      <c r="V67" s="99"/>
      <c r="W67" s="99"/>
    </row>
    <row r="68" spans="5:30" ht="16.2" x14ac:dyDescent="0.2">
      <c r="E68" s="97">
        <v>1</v>
      </c>
      <c r="F68" s="90" t="s">
        <v>217</v>
      </c>
      <c r="G68" s="90"/>
      <c r="H68" s="90"/>
      <c r="I68" s="90"/>
      <c r="J68" s="90"/>
      <c r="K68" s="90"/>
      <c r="L68" s="86"/>
      <c r="M68" s="86"/>
      <c r="N68" s="211"/>
      <c r="O68" s="211"/>
      <c r="R68" s="99"/>
      <c r="S68" s="99"/>
      <c r="T68" s="99"/>
      <c r="U68" s="99"/>
      <c r="V68" s="99"/>
      <c r="W68" s="99"/>
    </row>
    <row r="69" spans="5:30" ht="16.2" x14ac:dyDescent="0.2">
      <c r="E69" s="97">
        <v>2</v>
      </c>
      <c r="F69" s="90" t="s">
        <v>247</v>
      </c>
      <c r="G69" s="90"/>
      <c r="H69" s="90"/>
      <c r="I69" s="90"/>
      <c r="J69" s="90"/>
      <c r="K69" s="90"/>
      <c r="L69" s="86"/>
      <c r="M69" s="86"/>
      <c r="N69" s="211"/>
      <c r="O69" s="211"/>
      <c r="R69" s="99"/>
      <c r="S69" s="99"/>
      <c r="T69" s="99"/>
      <c r="U69" s="99"/>
      <c r="V69" s="99"/>
      <c r="W69" s="99"/>
    </row>
    <row r="70" spans="5:30" ht="16.2" x14ac:dyDescent="0.2">
      <c r="E70" s="97"/>
      <c r="F70" s="90" t="s">
        <v>222</v>
      </c>
      <c r="G70" s="90"/>
      <c r="H70" s="90"/>
      <c r="I70" s="90"/>
      <c r="J70" s="90"/>
      <c r="K70" s="90"/>
      <c r="L70" s="86"/>
      <c r="M70" s="86"/>
      <c r="N70" s="211"/>
      <c r="O70" s="211"/>
      <c r="R70" s="99"/>
      <c r="S70" s="99"/>
      <c r="T70" s="99"/>
      <c r="U70" s="99"/>
      <c r="V70" s="99"/>
      <c r="W70" s="99"/>
    </row>
    <row r="71" spans="5:30" ht="16.2" x14ac:dyDescent="0.2">
      <c r="E71" s="97">
        <v>3</v>
      </c>
      <c r="F71" s="90" t="s">
        <v>220</v>
      </c>
      <c r="G71" s="90"/>
      <c r="H71" s="90"/>
      <c r="I71" s="90"/>
      <c r="J71" s="90"/>
      <c r="K71" s="90"/>
      <c r="L71" s="86"/>
      <c r="M71" s="86"/>
      <c r="N71" s="211"/>
      <c r="O71" s="211"/>
      <c r="R71" s="99"/>
      <c r="S71" s="99"/>
      <c r="T71" s="99"/>
      <c r="U71" s="99"/>
      <c r="V71" s="99"/>
      <c r="W71" s="99"/>
    </row>
    <row r="72" spans="5:30" ht="16.2" x14ac:dyDescent="0.2">
      <c r="E72" s="97">
        <v>4</v>
      </c>
      <c r="F72" s="210" t="s">
        <v>221</v>
      </c>
      <c r="G72" s="90"/>
      <c r="H72" s="90"/>
      <c r="I72" s="90"/>
      <c r="J72" s="90"/>
      <c r="K72" s="90"/>
      <c r="L72" s="86"/>
      <c r="M72" s="86"/>
      <c r="N72" s="211"/>
      <c r="O72" s="211"/>
      <c r="R72" s="99"/>
      <c r="S72" s="99"/>
      <c r="T72" s="99"/>
      <c r="U72" s="99"/>
      <c r="V72" s="99"/>
      <c r="W72" s="99"/>
    </row>
    <row r="73" spans="5:30" ht="16.2" x14ac:dyDescent="0.2">
      <c r="E73" s="97">
        <v>5</v>
      </c>
      <c r="F73" s="90" t="s">
        <v>219</v>
      </c>
      <c r="G73" s="90"/>
      <c r="H73" s="90"/>
      <c r="I73" s="90"/>
      <c r="J73" s="90"/>
      <c r="K73" s="90"/>
      <c r="L73" s="86"/>
      <c r="M73" s="86"/>
      <c r="N73" s="211"/>
      <c r="O73" s="211"/>
      <c r="R73" s="99"/>
      <c r="S73" s="99"/>
      <c r="T73" s="99"/>
      <c r="U73" s="99"/>
      <c r="V73" s="99"/>
      <c r="W73" s="99"/>
    </row>
    <row r="74" spans="5:30" ht="16.2" x14ac:dyDescent="0.2">
      <c r="E74" s="90"/>
      <c r="F74" s="90"/>
      <c r="G74" s="90"/>
      <c r="H74" s="90"/>
      <c r="I74" s="90"/>
      <c r="J74" s="90"/>
      <c r="K74" s="90"/>
      <c r="L74" s="86"/>
      <c r="M74" s="86"/>
      <c r="N74" s="211"/>
      <c r="O74" s="211"/>
    </row>
    <row r="75" spans="5:30" ht="16.2" x14ac:dyDescent="0.2">
      <c r="E75" s="96" t="s">
        <v>218</v>
      </c>
      <c r="F75" s="96"/>
      <c r="G75" s="96"/>
      <c r="H75" s="96"/>
      <c r="I75" s="96"/>
      <c r="J75" s="96"/>
      <c r="K75" s="90"/>
      <c r="L75" s="86"/>
      <c r="M75" s="86"/>
      <c r="N75" s="211"/>
      <c r="O75" s="211"/>
    </row>
    <row r="76" spans="5:30" ht="16.2" x14ac:dyDescent="0.2">
      <c r="E76" s="90"/>
      <c r="F76" s="90"/>
      <c r="G76" s="90"/>
      <c r="H76" s="90"/>
      <c r="I76" s="90"/>
      <c r="J76" s="90"/>
      <c r="K76" s="90"/>
      <c r="L76" s="86"/>
      <c r="M76" s="86"/>
    </row>
  </sheetData>
  <sheetProtection algorithmName="SHA-512" hashValue="abYkjj88/8ux4t8Z+1EgGzgJUQAskyDOKSXtgqhLGEoRsqXt9+1oOWkcbZanWORpphMmpPyT+h0qh8nsme7GPQ==" saltValue="WayInVgHq4zrC3reXztPwQ==" spinCount="100000" sheet="1" selectLockedCells="1"/>
  <mergeCells count="195">
    <mergeCell ref="C51:D51"/>
    <mergeCell ref="C49:D49"/>
    <mergeCell ref="C47:D47"/>
    <mergeCell ref="C45:D45"/>
    <mergeCell ref="C43:D43"/>
    <mergeCell ref="E43:E44"/>
    <mergeCell ref="F43:G43"/>
    <mergeCell ref="F45:G45"/>
    <mergeCell ref="F47:G47"/>
    <mergeCell ref="F49:G49"/>
    <mergeCell ref="F51:G51"/>
    <mergeCell ref="E45:E46"/>
    <mergeCell ref="B62:E62"/>
    <mergeCell ref="F62:H62"/>
    <mergeCell ref="I62:K62"/>
    <mergeCell ref="L62:N62"/>
    <mergeCell ref="L60:N60"/>
    <mergeCell ref="B58:E58"/>
    <mergeCell ref="L58:N58"/>
    <mergeCell ref="B53:B54"/>
    <mergeCell ref="E53:E54"/>
    <mergeCell ref="L57:M57"/>
    <mergeCell ref="I59:J59"/>
    <mergeCell ref="L59:M59"/>
    <mergeCell ref="F58:H58"/>
    <mergeCell ref="I58:K58"/>
    <mergeCell ref="C55:D55"/>
    <mergeCell ref="C53:D53"/>
    <mergeCell ref="F57:G57"/>
    <mergeCell ref="F53:G53"/>
    <mergeCell ref="F55:G55"/>
    <mergeCell ref="I57:J57"/>
    <mergeCell ref="P53:P56"/>
    <mergeCell ref="P49:P52"/>
    <mergeCell ref="P45:P48"/>
    <mergeCell ref="N45:N46"/>
    <mergeCell ref="H43:H44"/>
    <mergeCell ref="K43:K44"/>
    <mergeCell ref="N43:N44"/>
    <mergeCell ref="I43:J43"/>
    <mergeCell ref="I45:J45"/>
    <mergeCell ref="L43:M43"/>
    <mergeCell ref="L45:M45"/>
    <mergeCell ref="N51:N52"/>
    <mergeCell ref="H53:H54"/>
    <mergeCell ref="K53:K54"/>
    <mergeCell ref="N53:N54"/>
    <mergeCell ref="H45:H46"/>
    <mergeCell ref="K45:K46"/>
    <mergeCell ref="K51:K52"/>
    <mergeCell ref="E65:L65"/>
    <mergeCell ref="A2:O2"/>
    <mergeCell ref="B10:L10"/>
    <mergeCell ref="B12:E12"/>
    <mergeCell ref="F12:H12"/>
    <mergeCell ref="B13:E13"/>
    <mergeCell ref="A3:O3"/>
    <mergeCell ref="B5:L5"/>
    <mergeCell ref="B6:L6"/>
    <mergeCell ref="B7:L7"/>
    <mergeCell ref="B8:L8"/>
    <mergeCell ref="B16:E16"/>
    <mergeCell ref="F16:H16"/>
    <mergeCell ref="B17:E17"/>
    <mergeCell ref="F17:H17"/>
    <mergeCell ref="B9:L9"/>
    <mergeCell ref="F13:H13"/>
    <mergeCell ref="B14:E14"/>
    <mergeCell ref="F14:H14"/>
    <mergeCell ref="B15:E15"/>
    <mergeCell ref="F15:H15"/>
    <mergeCell ref="F29:H29"/>
    <mergeCell ref="I29:K29"/>
    <mergeCell ref="B29:E29"/>
    <mergeCell ref="L29:N29"/>
    <mergeCell ref="I32:K32"/>
    <mergeCell ref="L32:N32"/>
    <mergeCell ref="C18:E18"/>
    <mergeCell ref="F18:H18"/>
    <mergeCell ref="C19:E19"/>
    <mergeCell ref="F19:H19"/>
    <mergeCell ref="C21:E21"/>
    <mergeCell ref="F21:H21"/>
    <mergeCell ref="B27:M27"/>
    <mergeCell ref="B18:B21"/>
    <mergeCell ref="B22:C23"/>
    <mergeCell ref="B24:C25"/>
    <mergeCell ref="C20:E20"/>
    <mergeCell ref="F20:H20"/>
    <mergeCell ref="F22:G22"/>
    <mergeCell ref="F23:G23"/>
    <mergeCell ref="F24:G24"/>
    <mergeCell ref="F25:G25"/>
    <mergeCell ref="I33:K33"/>
    <mergeCell ref="F30:H30"/>
    <mergeCell ref="I30:K30"/>
    <mergeCell ref="L30:N30"/>
    <mergeCell ref="F31:H31"/>
    <mergeCell ref="I31:K31"/>
    <mergeCell ref="B30:E30"/>
    <mergeCell ref="B31:E31"/>
    <mergeCell ref="L31:N31"/>
    <mergeCell ref="C32:E32"/>
    <mergeCell ref="F32:H32"/>
    <mergeCell ref="C33:E33"/>
    <mergeCell ref="F33:H33"/>
    <mergeCell ref="B32:B34"/>
    <mergeCell ref="L39:N39"/>
    <mergeCell ref="C40:E40"/>
    <mergeCell ref="F40:H40"/>
    <mergeCell ref="C41:D41"/>
    <mergeCell ref="I41:J41"/>
    <mergeCell ref="L41:M41"/>
    <mergeCell ref="F39:H39"/>
    <mergeCell ref="I39:K39"/>
    <mergeCell ref="I34:K34"/>
    <mergeCell ref="L34:N34"/>
    <mergeCell ref="C35:E35"/>
    <mergeCell ref="F35:H35"/>
    <mergeCell ref="I35:K35"/>
    <mergeCell ref="L35:N35"/>
    <mergeCell ref="C34:E34"/>
    <mergeCell ref="F34:H34"/>
    <mergeCell ref="P5:P37"/>
    <mergeCell ref="P61:P63"/>
    <mergeCell ref="L33:N33"/>
    <mergeCell ref="B63:E63"/>
    <mergeCell ref="F63:H63"/>
    <mergeCell ref="I63:K63"/>
    <mergeCell ref="L63:N63"/>
    <mergeCell ref="B55:B56"/>
    <mergeCell ref="E55:E56"/>
    <mergeCell ref="H55:H56"/>
    <mergeCell ref="K55:K56"/>
    <mergeCell ref="N55:N56"/>
    <mergeCell ref="B61:E61"/>
    <mergeCell ref="F61:H61"/>
    <mergeCell ref="I61:K61"/>
    <mergeCell ref="L61:N61"/>
    <mergeCell ref="B57:E57"/>
    <mergeCell ref="B59:E59"/>
    <mergeCell ref="B60:E60"/>
    <mergeCell ref="F59:G59"/>
    <mergeCell ref="I53:J53"/>
    <mergeCell ref="I55:J55"/>
    <mergeCell ref="L53:M53"/>
    <mergeCell ref="L55:M55"/>
    <mergeCell ref="B49:B50"/>
    <mergeCell ref="E49:E50"/>
    <mergeCell ref="F36:H36"/>
    <mergeCell ref="I36:K36"/>
    <mergeCell ref="F60:H60"/>
    <mergeCell ref="B45:B46"/>
    <mergeCell ref="I60:K60"/>
    <mergeCell ref="P38:P40"/>
    <mergeCell ref="H47:H48"/>
    <mergeCell ref="K47:K48"/>
    <mergeCell ref="N47:N48"/>
    <mergeCell ref="I47:J47"/>
    <mergeCell ref="I49:J49"/>
    <mergeCell ref="I51:J51"/>
    <mergeCell ref="L47:M47"/>
    <mergeCell ref="L49:M49"/>
    <mergeCell ref="L51:M51"/>
    <mergeCell ref="H49:H50"/>
    <mergeCell ref="K49:K50"/>
    <mergeCell ref="N49:N50"/>
    <mergeCell ref="P41:P44"/>
    <mergeCell ref="B51:B52"/>
    <mergeCell ref="E51:E52"/>
    <mergeCell ref="H51:H52"/>
    <mergeCell ref="L36:N36"/>
    <mergeCell ref="I37:K37"/>
    <mergeCell ref="L37:N37"/>
    <mergeCell ref="B35:B37"/>
    <mergeCell ref="C37:E37"/>
    <mergeCell ref="B43:B44"/>
    <mergeCell ref="C36:E36"/>
    <mergeCell ref="F41:G41"/>
    <mergeCell ref="B47:B48"/>
    <mergeCell ref="E47:E48"/>
    <mergeCell ref="N41:N42"/>
    <mergeCell ref="F37:H37"/>
    <mergeCell ref="B41:B42"/>
    <mergeCell ref="E41:E42"/>
    <mergeCell ref="H41:H42"/>
    <mergeCell ref="K41:K42"/>
    <mergeCell ref="I40:K40"/>
    <mergeCell ref="L40:N40"/>
    <mergeCell ref="B38:B40"/>
    <mergeCell ref="C38:E38"/>
    <mergeCell ref="F38:H38"/>
    <mergeCell ref="I38:K38"/>
    <mergeCell ref="L38:N38"/>
    <mergeCell ref="C39:E39"/>
  </mergeCells>
  <phoneticPr fontId="1" type="noConversion"/>
  <dataValidations count="14">
    <dataValidation allowBlank="1" showInputMessage="1" showErrorMessage="1" sqref="F26:H26" xr:uid="{00000000-0002-0000-0100-000000000000}"/>
    <dataValidation type="list" allowBlank="1" showInputMessage="1" showErrorMessage="1" sqref="F62:N63" xr:uid="{00000000-0002-0000-0100-000006000000}">
      <formula1>$Z$63:$AA$63</formula1>
    </dataValidation>
    <dataValidation type="list" allowBlank="1" showInputMessage="1" showErrorMessage="1" sqref="M48 G42 G50 G56 G44 G46 G54 G52 G48 M42 M50 M56 M44 M46 M54 M52 J42 J50 J56 J44 J46 J54 J52 J48" xr:uid="{0249C52A-0F7A-4427-B6A5-11BFB588CE91}">
      <formula1>$Y$42:$BH$42</formula1>
    </dataValidation>
    <dataValidation type="list" allowBlank="1" showInputMessage="1" showErrorMessage="1" sqref="F12:H12" xr:uid="{ACF19081-6790-4882-9C2D-64E4C0E8E602}">
      <formula1>$Z$12:$AD$12</formula1>
    </dataValidation>
    <dataValidation type="list" allowBlank="1" showInputMessage="1" showErrorMessage="1" sqref="F13:H13" xr:uid="{8B2562B3-F725-4D7F-BF5A-320267E08236}">
      <formula1>$Z$13:$AE$13</formula1>
    </dataValidation>
    <dataValidation type="list" allowBlank="1" showInputMessage="1" showErrorMessage="1" sqref="F30:N30" xr:uid="{240A6E69-4CF6-4A22-A01E-1BF8DDC09454}">
      <formula1>$Z$30:$AM$30</formula1>
    </dataValidation>
    <dataValidation type="list" allowBlank="1" showInputMessage="1" showErrorMessage="1" sqref="F31:N31" xr:uid="{7B15A969-D796-40F3-849D-CD93255DF8DA}">
      <formula1>$Z$31:$AE$31</formula1>
    </dataValidation>
    <dataValidation type="list" allowBlank="1" showInputMessage="1" showErrorMessage="1" sqref="I56 F54 F52 F50 F48 F46 F44 F42 F56 I54 I52 I50 I48 I46 I44 I42 L42 L44 L46 L48 L50 L52 L54 L56" xr:uid="{D19785D0-5CA7-41E8-8819-578ED4578871}">
      <formula1>$Z$42:$BG$42</formula1>
    </dataValidation>
    <dataValidation type="list" allowBlank="1" showInputMessage="1" showErrorMessage="1" sqref="F58:N58" xr:uid="{EA07E9DB-C85D-4DF7-9218-B491A9E04FA8}">
      <formula1>$Y$60:$AS$60</formula1>
    </dataValidation>
    <dataValidation type="list" allowBlank="1" showInputMessage="1" showErrorMessage="1" errorTitle="もう一度！" error="○か×を選択してください" sqref="N57 K57 H57" xr:uid="{78750EF8-C18E-4977-B611-B9A7A4FD97A7}">
      <formula1>$AB$62:$AD$62</formula1>
    </dataValidation>
    <dataValidation type="list" allowBlank="1" showInputMessage="1" showErrorMessage="1" errorTitle="もう一度！" error="○か×を選択してください" sqref="H59 N59 K59" xr:uid="{C33BA8C8-7EFE-497B-B01D-D085838BB636}">
      <formula1>$AD$63:$AF$63</formula1>
    </dataValidation>
    <dataValidation type="list" allowBlank="1" showInputMessage="1" showErrorMessage="1" sqref="F61:N61" xr:uid="{6203E982-0B36-434F-8E42-F543EA6B0988}">
      <formula1>$Z$61:$AU$61</formula1>
    </dataValidation>
    <dataValidation type="list" allowBlank="1" showInputMessage="1" showErrorMessage="1" sqref="H41:H56 K41:K56 N41:N56" xr:uid="{CB995067-721B-4D37-AE42-3DAAC356002C}">
      <formula1>"〇,×"</formula1>
    </dataValidation>
    <dataValidation type="list" allowBlank="1" showInputMessage="1" showErrorMessage="1" sqref="F60:N60" xr:uid="{4D82A866-56DD-4F89-83AA-AA98DDA44A33}">
      <formula1>$Z$65:$AD$65</formula1>
    </dataValidation>
  </dataValidations>
  <pageMargins left="0.59020397231334776" right="0.59020397231334776" top="0.59020397231334776" bottom="0.59020397231334776" header="0.51174154431801144" footer="0.51174154431801144"/>
  <pageSetup paperSize="9" scale="47" orientation="portrait" r:id="rId1"/>
  <headerFooter alignWithMargins="0"/>
  <rowBreaks count="1" manualBreakCount="1">
    <brk id="63" max="15"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BN76"/>
  <sheetViews>
    <sheetView view="pageBreakPreview" zoomScale="70" zoomScaleNormal="125" zoomScaleSheetLayoutView="70" zoomScalePageLayoutView="125" workbookViewId="0">
      <selection activeCell="A2" sqref="A2:O2"/>
    </sheetView>
  </sheetViews>
  <sheetFormatPr defaultColWidth="8.88671875" defaultRowHeight="13.2" x14ac:dyDescent="0.2"/>
  <cols>
    <col min="1" max="1" width="2" style="1" customWidth="1"/>
    <col min="2" max="2" width="8.88671875" style="1"/>
    <col min="3" max="4" width="7.88671875" style="1" customWidth="1"/>
    <col min="5" max="5" width="7.109375" style="1" bestFit="1" customWidth="1"/>
    <col min="6" max="7" width="19.109375" style="1" customWidth="1"/>
    <col min="8" max="8" width="7.6640625" style="1" bestFit="1" customWidth="1"/>
    <col min="9" max="10" width="19.109375" style="1" customWidth="1"/>
    <col min="11" max="11" width="7.6640625" style="1" bestFit="1" customWidth="1"/>
    <col min="12" max="13" width="19.109375" style="1" customWidth="1"/>
    <col min="14" max="14" width="7.6640625" style="1" bestFit="1" customWidth="1"/>
    <col min="15" max="15" width="2" style="1" customWidth="1"/>
    <col min="16" max="17" width="19.88671875" style="1" customWidth="1"/>
    <col min="18" max="25" width="9" style="1" customWidth="1"/>
    <col min="26" max="26" width="11.21875" style="1" bestFit="1" customWidth="1"/>
    <col min="27" max="59" width="9" style="1" customWidth="1"/>
    <col min="60" max="88" width="9" customWidth="1"/>
  </cols>
  <sheetData>
    <row r="1" spans="1:31" ht="11.25" customHeight="1" x14ac:dyDescent="0.2">
      <c r="A1" s="2"/>
      <c r="B1" s="3"/>
      <c r="C1" s="3"/>
      <c r="D1" s="3"/>
      <c r="E1" s="3"/>
      <c r="F1" s="3"/>
      <c r="G1" s="3"/>
      <c r="H1" s="3"/>
      <c r="I1" s="3"/>
      <c r="J1" s="3"/>
      <c r="K1" s="3"/>
      <c r="L1" s="3"/>
      <c r="M1" s="3"/>
      <c r="N1" s="3"/>
      <c r="O1" s="3"/>
      <c r="P1" s="91"/>
    </row>
    <row r="2" spans="1:31" ht="24" customHeight="1" x14ac:dyDescent="0.2">
      <c r="A2" s="408" t="s">
        <v>365</v>
      </c>
      <c r="B2" s="408"/>
      <c r="C2" s="408"/>
      <c r="D2" s="408"/>
      <c r="E2" s="408"/>
      <c r="F2" s="408"/>
      <c r="G2" s="408"/>
      <c r="H2" s="408"/>
      <c r="I2" s="408"/>
      <c r="J2" s="408"/>
      <c r="K2" s="408"/>
      <c r="L2" s="408"/>
      <c r="M2" s="408"/>
      <c r="N2" s="408"/>
      <c r="O2" s="408"/>
      <c r="P2" s="92" t="s">
        <v>0</v>
      </c>
      <c r="R2" s="1" t="s">
        <v>1</v>
      </c>
    </row>
    <row r="3" spans="1:31" ht="24" customHeight="1" x14ac:dyDescent="0.2">
      <c r="A3" s="418" t="s">
        <v>142</v>
      </c>
      <c r="B3" s="418"/>
      <c r="C3" s="418"/>
      <c r="D3" s="418"/>
      <c r="E3" s="418"/>
      <c r="F3" s="418"/>
      <c r="G3" s="418"/>
      <c r="H3" s="418"/>
      <c r="I3" s="418"/>
      <c r="J3" s="418"/>
      <c r="K3" s="418"/>
      <c r="L3" s="418"/>
      <c r="M3" s="418"/>
      <c r="N3" s="418"/>
      <c r="O3" s="418"/>
      <c r="P3" s="93" t="str">
        <f>IF(V17=137,R2,R3)</f>
        <v>ＯＫ</v>
      </c>
      <c r="R3" s="1" t="s">
        <v>2</v>
      </c>
    </row>
    <row r="4" spans="1:31" ht="24" customHeight="1" x14ac:dyDescent="0.2">
      <c r="A4" s="175"/>
      <c r="B4" s="175"/>
      <c r="C4" s="175"/>
      <c r="D4" s="175"/>
      <c r="E4" s="175"/>
      <c r="F4" s="175"/>
      <c r="G4" s="175"/>
      <c r="H4" s="175"/>
      <c r="I4" s="175"/>
      <c r="J4" s="175"/>
      <c r="K4" s="175"/>
      <c r="L4" s="175"/>
      <c r="M4" s="175"/>
      <c r="N4" s="175"/>
      <c r="O4" s="175"/>
      <c r="P4" s="93"/>
    </row>
    <row r="5" spans="1:31" ht="15" customHeight="1" x14ac:dyDescent="0.2">
      <c r="A5" s="4"/>
      <c r="B5" s="419" t="s">
        <v>336</v>
      </c>
      <c r="C5" s="420"/>
      <c r="D5" s="420"/>
      <c r="E5" s="420"/>
      <c r="F5" s="420"/>
      <c r="G5" s="420"/>
      <c r="H5" s="420"/>
      <c r="I5" s="420"/>
      <c r="J5" s="420"/>
      <c r="K5" s="420"/>
      <c r="L5" s="421"/>
      <c r="M5" s="6"/>
      <c r="N5" s="6"/>
      <c r="O5" s="4"/>
      <c r="P5" s="328"/>
    </row>
    <row r="6" spans="1:31" ht="15" customHeight="1" x14ac:dyDescent="0.2">
      <c r="A6" s="4"/>
      <c r="B6" s="422" t="s">
        <v>335</v>
      </c>
      <c r="C6" s="423"/>
      <c r="D6" s="423"/>
      <c r="E6" s="423"/>
      <c r="F6" s="423"/>
      <c r="G6" s="423"/>
      <c r="H6" s="423"/>
      <c r="I6" s="423"/>
      <c r="J6" s="423"/>
      <c r="K6" s="423"/>
      <c r="L6" s="424"/>
      <c r="M6" s="6"/>
      <c r="N6" s="6"/>
      <c r="O6" s="4"/>
      <c r="P6" s="328"/>
    </row>
    <row r="7" spans="1:31" ht="15" customHeight="1" x14ac:dyDescent="0.2">
      <c r="A7" s="4"/>
      <c r="B7" s="422" t="s">
        <v>333</v>
      </c>
      <c r="C7" s="423"/>
      <c r="D7" s="423"/>
      <c r="E7" s="423"/>
      <c r="F7" s="423"/>
      <c r="G7" s="423"/>
      <c r="H7" s="423"/>
      <c r="I7" s="423"/>
      <c r="J7" s="423"/>
      <c r="K7" s="423"/>
      <c r="L7" s="424"/>
      <c r="M7" s="6"/>
      <c r="N7" s="6"/>
      <c r="O7" s="4"/>
      <c r="P7" s="328"/>
    </row>
    <row r="8" spans="1:31" ht="15" customHeight="1" x14ac:dyDescent="0.2">
      <c r="A8" s="4"/>
      <c r="B8" s="425" t="s">
        <v>334</v>
      </c>
      <c r="C8" s="426"/>
      <c r="D8" s="426"/>
      <c r="E8" s="426"/>
      <c r="F8" s="426"/>
      <c r="G8" s="426"/>
      <c r="H8" s="426"/>
      <c r="I8" s="426"/>
      <c r="J8" s="426"/>
      <c r="K8" s="426"/>
      <c r="L8" s="427"/>
      <c r="M8" s="6"/>
      <c r="N8" s="6"/>
      <c r="O8" s="4"/>
      <c r="P8" s="328"/>
    </row>
    <row r="9" spans="1:31" ht="15" customHeight="1" x14ac:dyDescent="0.2">
      <c r="A9" s="4"/>
      <c r="B9" s="431"/>
      <c r="C9" s="432"/>
      <c r="D9" s="432"/>
      <c r="E9" s="432"/>
      <c r="F9" s="432"/>
      <c r="G9" s="432"/>
      <c r="H9" s="432"/>
      <c r="I9" s="432"/>
      <c r="J9" s="432"/>
      <c r="K9" s="432"/>
      <c r="L9" s="433"/>
      <c r="M9" s="6"/>
      <c r="N9" s="6"/>
      <c r="O9" s="4"/>
      <c r="P9" s="328"/>
    </row>
    <row r="10" spans="1:31" ht="15" customHeight="1" x14ac:dyDescent="0.2">
      <c r="A10" s="4"/>
      <c r="B10" s="409" t="s">
        <v>3</v>
      </c>
      <c r="C10" s="410"/>
      <c r="D10" s="410"/>
      <c r="E10" s="410"/>
      <c r="F10" s="410"/>
      <c r="G10" s="410"/>
      <c r="H10" s="410"/>
      <c r="I10" s="410"/>
      <c r="J10" s="410"/>
      <c r="K10" s="410"/>
      <c r="L10" s="411"/>
      <c r="M10" s="6"/>
      <c r="N10" s="6"/>
      <c r="O10" s="4"/>
      <c r="P10" s="328"/>
    </row>
    <row r="11" spans="1:31" ht="15" customHeight="1" thickBot="1" x14ac:dyDescent="0.25">
      <c r="A11" s="15"/>
      <c r="B11" s="15"/>
      <c r="C11" s="15"/>
      <c r="D11" s="15"/>
      <c r="E11" s="15"/>
      <c r="F11" s="15"/>
      <c r="G11" s="15"/>
      <c r="H11" s="15"/>
      <c r="I11" s="15"/>
      <c r="J11" s="15"/>
      <c r="K11" s="15"/>
      <c r="L11" s="15"/>
      <c r="M11" s="15"/>
      <c r="N11" s="15"/>
      <c r="O11" s="15"/>
      <c r="P11" s="328"/>
    </row>
    <row r="12" spans="1:31" s="5" customFormat="1" ht="24" customHeight="1" x14ac:dyDescent="0.2">
      <c r="A12" s="6"/>
      <c r="B12" s="412" t="s">
        <v>4</v>
      </c>
      <c r="C12" s="413"/>
      <c r="D12" s="413"/>
      <c r="E12" s="413"/>
      <c r="F12" s="414" t="s">
        <v>120</v>
      </c>
      <c r="G12" s="415"/>
      <c r="H12" s="416"/>
      <c r="I12" s="6"/>
      <c r="J12" s="6"/>
      <c r="K12" s="6"/>
      <c r="L12" s="6"/>
      <c r="M12" s="6"/>
      <c r="N12" s="6"/>
      <c r="O12" s="6"/>
      <c r="P12" s="328"/>
      <c r="R12" s="7" t="str">
        <f>IF(ISTEXT(F12),$R$2,$R$3)</f>
        <v>ＯＫ</v>
      </c>
      <c r="S12" s="55"/>
      <c r="V12" s="5">
        <f>COUNTIF(R12:R25,$R$2)</f>
        <v>14</v>
      </c>
      <c r="Z12" s="5" t="s">
        <v>245</v>
      </c>
      <c r="AA12" s="5" t="s">
        <v>119</v>
      </c>
      <c r="AB12" s="5" t="s">
        <v>120</v>
      </c>
      <c r="AC12" s="5" t="s">
        <v>121</v>
      </c>
      <c r="AD12" s="5" t="s">
        <v>123</v>
      </c>
    </row>
    <row r="13" spans="1:31" s="5" customFormat="1" ht="24" customHeight="1" x14ac:dyDescent="0.2">
      <c r="A13" s="57"/>
      <c r="B13" s="417" t="s">
        <v>328</v>
      </c>
      <c r="C13" s="381"/>
      <c r="D13" s="381"/>
      <c r="E13" s="381"/>
      <c r="F13" s="434" t="s">
        <v>125</v>
      </c>
      <c r="G13" s="435"/>
      <c r="H13" s="436"/>
      <c r="I13" s="6" t="s">
        <v>306</v>
      </c>
      <c r="J13" s="6"/>
      <c r="K13" s="6"/>
      <c r="L13" s="6"/>
      <c r="M13" s="6"/>
      <c r="N13" s="6"/>
      <c r="O13" s="6"/>
      <c r="P13" s="328"/>
      <c r="R13" s="7" t="str">
        <f>IF(ISTEXT(F13),$R$2,$R$3)</f>
        <v>ＯＫ</v>
      </c>
      <c r="S13" s="55"/>
      <c r="Z13" s="5" t="s">
        <v>122</v>
      </c>
      <c r="AA13" s="5" t="s">
        <v>124</v>
      </c>
      <c r="AB13" s="5" t="s">
        <v>125</v>
      </c>
      <c r="AC13" s="5" t="s">
        <v>126</v>
      </c>
      <c r="AD13" s="5" t="s">
        <v>127</v>
      </c>
      <c r="AE13" s="5" t="s">
        <v>128</v>
      </c>
    </row>
    <row r="14" spans="1:31" s="5" customFormat="1" ht="24" customHeight="1" x14ac:dyDescent="0.2">
      <c r="A14" s="6"/>
      <c r="B14" s="417" t="s">
        <v>5</v>
      </c>
      <c r="C14" s="381"/>
      <c r="D14" s="381"/>
      <c r="E14" s="381"/>
      <c r="F14" s="437" t="s">
        <v>325</v>
      </c>
      <c r="G14" s="438"/>
      <c r="H14" s="439"/>
      <c r="I14" s="8" t="s">
        <v>6</v>
      </c>
      <c r="J14" s="8"/>
      <c r="K14" s="8"/>
      <c r="L14" s="6"/>
      <c r="M14" s="6"/>
      <c r="N14" s="6"/>
      <c r="O14" s="6"/>
      <c r="P14" s="328"/>
      <c r="R14" s="7" t="str">
        <f>IF(ISTEXT(F14),$R$2,$R$3)</f>
        <v>ＯＫ</v>
      </c>
      <c r="S14" s="55"/>
      <c r="V14" s="5">
        <f>COUNTIF(R29:V29,R2)</f>
        <v>3</v>
      </c>
    </row>
    <row r="15" spans="1:31" s="5" customFormat="1" ht="24" customHeight="1" x14ac:dyDescent="0.2">
      <c r="A15" s="6"/>
      <c r="B15" s="417" t="s">
        <v>7</v>
      </c>
      <c r="C15" s="381"/>
      <c r="D15" s="381"/>
      <c r="E15" s="381"/>
      <c r="F15" s="440" t="s">
        <v>326</v>
      </c>
      <c r="G15" s="441"/>
      <c r="H15" s="442"/>
      <c r="I15" s="8"/>
      <c r="J15" s="8"/>
      <c r="K15" s="8"/>
      <c r="L15" s="6"/>
      <c r="M15" s="6"/>
      <c r="N15" s="6"/>
      <c r="O15" s="6"/>
      <c r="P15" s="328"/>
      <c r="R15" s="7" t="str">
        <f>IF(ISTEXT(F15),$R$2,$R$3)</f>
        <v>ＯＫ</v>
      </c>
      <c r="S15" s="55"/>
      <c r="V15" s="5">
        <f>COUNTIF(R32:W63,$R$2)</f>
        <v>120</v>
      </c>
    </row>
    <row r="16" spans="1:31" s="5" customFormat="1" ht="24" customHeight="1" x14ac:dyDescent="0.2">
      <c r="A16" s="6"/>
      <c r="B16" s="417" t="s">
        <v>8</v>
      </c>
      <c r="C16" s="381"/>
      <c r="D16" s="381"/>
      <c r="E16" s="381"/>
      <c r="F16" s="428">
        <f>SUM(Z16:AC16)</f>
        <v>18</v>
      </c>
      <c r="G16" s="429"/>
      <c r="H16" s="430"/>
      <c r="I16" s="8" t="s">
        <v>141</v>
      </c>
      <c r="J16" s="8"/>
      <c r="K16" s="8"/>
      <c r="L16" s="6"/>
      <c r="M16" s="6"/>
      <c r="N16" s="6"/>
      <c r="O16" s="6"/>
      <c r="P16" s="328"/>
      <c r="R16" s="7" t="str">
        <f>IF(ISNUMBER(F16),$R$2,$R$3)</f>
        <v>ＯＫ</v>
      </c>
      <c r="S16" s="55"/>
      <c r="Z16" s="5">
        <f>IF(F31="三重奏",3,IF(F31="四重奏",4,IF(F31="五重奏",5,IF(F31="六重奏",6,IF(F31="七重奏",7,IF(F31="八重奏",8,0))))))</f>
        <v>7</v>
      </c>
      <c r="AA16" s="5">
        <f>IF(I31="三重奏",3,IF(I31="四重奏",4,IF(I31="五重奏",5,IF(I31="六重奏",6,IF(I31="七重奏",7,IF(I31="八重奏",8,0))))))</f>
        <v>5</v>
      </c>
      <c r="AC16" s="5">
        <f>IF(L31="三重奏",3,IF(L31="四重奏",4,IF(L31="五重奏",5,IF(L31="六重奏",6,IF(L31="七重奏",7,IF(L31="八重奏",8,0))))))</f>
        <v>6</v>
      </c>
    </row>
    <row r="17" spans="1:39" s="5" customFormat="1" ht="24" customHeight="1" x14ac:dyDescent="0.2">
      <c r="A17" s="6"/>
      <c r="B17" s="417" t="s">
        <v>9</v>
      </c>
      <c r="C17" s="381"/>
      <c r="D17" s="381"/>
      <c r="E17" s="381"/>
      <c r="F17" s="382" t="s">
        <v>253</v>
      </c>
      <c r="G17" s="383"/>
      <c r="H17" s="384"/>
      <c r="I17" s="8" t="s">
        <v>10</v>
      </c>
      <c r="J17" s="8"/>
      <c r="K17" s="8"/>
      <c r="L17" s="6"/>
      <c r="M17" s="6"/>
      <c r="N17" s="6"/>
      <c r="O17" s="6"/>
      <c r="P17" s="328"/>
      <c r="R17" s="7" t="str">
        <f>IF(ISTEXT(F17),$R$2,$R$3)</f>
        <v>ＯＫ</v>
      </c>
      <c r="S17" s="55"/>
      <c r="V17" s="5">
        <f>SUM(V12:V15)</f>
        <v>137</v>
      </c>
    </row>
    <row r="18" spans="1:39" s="5" customFormat="1" ht="24" customHeight="1" x14ac:dyDescent="0.2">
      <c r="A18" s="6"/>
      <c r="B18" s="391" t="s">
        <v>189</v>
      </c>
      <c r="C18" s="381" t="s">
        <v>11</v>
      </c>
      <c r="D18" s="381"/>
      <c r="E18" s="381"/>
      <c r="F18" s="382" t="s">
        <v>366</v>
      </c>
      <c r="G18" s="383"/>
      <c r="H18" s="384"/>
      <c r="I18" s="8" t="s">
        <v>212</v>
      </c>
      <c r="J18" s="8"/>
      <c r="K18" s="8"/>
      <c r="L18" s="6"/>
      <c r="M18" s="6"/>
      <c r="N18" s="6"/>
      <c r="O18" s="6"/>
      <c r="P18" s="328"/>
      <c r="R18" s="7" t="str">
        <f>IF(ISTEXT(F18),$R$2,$R$3)</f>
        <v>ＯＫ</v>
      </c>
      <c r="S18" s="55"/>
    </row>
    <row r="19" spans="1:39" s="5" customFormat="1" ht="24" customHeight="1" x14ac:dyDescent="0.2">
      <c r="A19" s="6"/>
      <c r="B19" s="392"/>
      <c r="C19" s="381" t="s">
        <v>188</v>
      </c>
      <c r="D19" s="381"/>
      <c r="E19" s="381"/>
      <c r="F19" s="382" t="s">
        <v>367</v>
      </c>
      <c r="G19" s="383"/>
      <c r="H19" s="384"/>
      <c r="I19" s="8" t="s">
        <v>190</v>
      </c>
      <c r="J19" s="8"/>
      <c r="K19" s="8"/>
      <c r="L19" s="6"/>
      <c r="M19" s="6"/>
      <c r="N19" s="6"/>
      <c r="O19" s="6"/>
      <c r="P19" s="328"/>
      <c r="R19" s="7" t="str">
        <f>IF(ISTEXT(F19),$R$2,$R$3)</f>
        <v>ＯＫ</v>
      </c>
      <c r="S19" s="55"/>
    </row>
    <row r="20" spans="1:39" s="5" customFormat="1" ht="24" customHeight="1" x14ac:dyDescent="0.2">
      <c r="A20" s="6"/>
      <c r="B20" s="392"/>
      <c r="C20" s="400" t="s">
        <v>192</v>
      </c>
      <c r="D20" s="379"/>
      <c r="E20" s="401"/>
      <c r="F20" s="383" t="s">
        <v>368</v>
      </c>
      <c r="G20" s="458"/>
      <c r="H20" s="459"/>
      <c r="I20" s="8" t="s">
        <v>211</v>
      </c>
      <c r="J20" s="8"/>
      <c r="K20" s="8"/>
      <c r="L20" s="6"/>
      <c r="M20" s="6"/>
      <c r="N20" s="6"/>
      <c r="O20" s="6"/>
      <c r="P20" s="328"/>
      <c r="R20" s="7" t="str">
        <f>IF(ISTEXT(F20),$R$2,$R$3)</f>
        <v>ＯＫ</v>
      </c>
      <c r="S20" s="55"/>
    </row>
    <row r="21" spans="1:39" s="5" customFormat="1" ht="24" customHeight="1" x14ac:dyDescent="0.2">
      <c r="A21" s="6"/>
      <c r="B21" s="393"/>
      <c r="C21" s="381" t="s">
        <v>187</v>
      </c>
      <c r="D21" s="381"/>
      <c r="E21" s="381"/>
      <c r="F21" s="460" t="s">
        <v>254</v>
      </c>
      <c r="G21" s="461"/>
      <c r="H21" s="462"/>
      <c r="I21" s="8" t="s">
        <v>213</v>
      </c>
      <c r="J21" s="8"/>
      <c r="K21" s="8"/>
      <c r="L21" s="6"/>
      <c r="M21" s="6"/>
      <c r="N21" s="6"/>
      <c r="O21" s="6"/>
      <c r="P21" s="328"/>
      <c r="R21" s="7" t="str">
        <f>IF(ISTEXT(F21),$R$2,$R$3)</f>
        <v>ＯＫ</v>
      </c>
      <c r="S21" s="55"/>
    </row>
    <row r="22" spans="1:39" s="5" customFormat="1" ht="24" customHeight="1" x14ac:dyDescent="0.2">
      <c r="A22" s="6"/>
      <c r="B22" s="394" t="s">
        <v>135</v>
      </c>
      <c r="C22" s="395"/>
      <c r="D22" s="177"/>
      <c r="E22" s="174" t="s">
        <v>136</v>
      </c>
      <c r="F22" s="383">
        <v>0</v>
      </c>
      <c r="G22" s="404"/>
      <c r="H22" s="176" t="s">
        <v>140</v>
      </c>
      <c r="I22" s="8" t="s">
        <v>214</v>
      </c>
      <c r="J22" s="8"/>
      <c r="K22" s="8"/>
      <c r="L22" s="6"/>
      <c r="M22" s="6"/>
      <c r="N22" s="6"/>
      <c r="O22" s="6"/>
      <c r="P22" s="328"/>
      <c r="R22" s="7" t="str">
        <f>IF(F22="",$R$3,$R$2)</f>
        <v>ＯＫ</v>
      </c>
      <c r="S22" s="55"/>
    </row>
    <row r="23" spans="1:39" s="5" customFormat="1" ht="24" customHeight="1" x14ac:dyDescent="0.2">
      <c r="A23" s="6"/>
      <c r="B23" s="396"/>
      <c r="C23" s="397"/>
      <c r="D23" s="178"/>
      <c r="E23" s="174" t="s">
        <v>137</v>
      </c>
      <c r="F23" s="383" t="s">
        <v>255</v>
      </c>
      <c r="G23" s="404"/>
      <c r="H23" s="176" t="s">
        <v>140</v>
      </c>
      <c r="I23" s="8" t="s">
        <v>215</v>
      </c>
      <c r="J23" s="8"/>
      <c r="K23" s="8"/>
      <c r="L23" s="6"/>
      <c r="M23" s="6"/>
      <c r="N23" s="6"/>
      <c r="O23" s="6"/>
      <c r="P23" s="328"/>
      <c r="R23" s="7" t="str">
        <f>IF(F23="",$R$3,$R$2)</f>
        <v>ＯＫ</v>
      </c>
      <c r="S23" s="55"/>
    </row>
    <row r="24" spans="1:39" s="5" customFormat="1" ht="24" customHeight="1" x14ac:dyDescent="0.2">
      <c r="A24" s="6"/>
      <c r="B24" s="394" t="s">
        <v>138</v>
      </c>
      <c r="C24" s="395"/>
      <c r="D24" s="177"/>
      <c r="E24" s="174" t="s">
        <v>139</v>
      </c>
      <c r="F24" s="383" t="s">
        <v>256</v>
      </c>
      <c r="G24" s="404"/>
      <c r="H24" s="176" t="s">
        <v>140</v>
      </c>
      <c r="I24" s="8" t="s">
        <v>216</v>
      </c>
      <c r="J24" s="8"/>
      <c r="K24" s="8"/>
      <c r="L24" s="6"/>
      <c r="M24" s="6"/>
      <c r="N24" s="6"/>
      <c r="O24" s="6"/>
      <c r="P24" s="328"/>
      <c r="R24" s="7" t="str">
        <f>IF(F24="",$R$3,$R$2)</f>
        <v>ＯＫ</v>
      </c>
      <c r="S24" s="55"/>
    </row>
    <row r="25" spans="1:39" s="5" customFormat="1" ht="24" customHeight="1" thickBot="1" x14ac:dyDescent="0.25">
      <c r="A25" s="6"/>
      <c r="B25" s="398"/>
      <c r="C25" s="399"/>
      <c r="D25" s="179"/>
      <c r="E25" s="76" t="s">
        <v>137</v>
      </c>
      <c r="F25" s="405">
        <v>0</v>
      </c>
      <c r="G25" s="406"/>
      <c r="H25" s="77" t="s">
        <v>140</v>
      </c>
      <c r="I25" s="8" t="s">
        <v>215</v>
      </c>
      <c r="J25" s="8"/>
      <c r="K25" s="8"/>
      <c r="L25" s="6"/>
      <c r="M25" s="6"/>
      <c r="N25" s="6"/>
      <c r="O25" s="6"/>
      <c r="P25" s="328"/>
      <c r="R25" s="7" t="str">
        <f>IF(F25="",$R$3,$R$2)</f>
        <v>ＯＫ</v>
      </c>
      <c r="S25" s="55"/>
    </row>
    <row r="26" spans="1:39" s="5" customFormat="1" ht="15" customHeight="1" thickBot="1" x14ac:dyDescent="0.25">
      <c r="A26" s="6"/>
      <c r="B26" s="54"/>
      <c r="C26" s="54"/>
      <c r="D26" s="54"/>
      <c r="E26" s="54"/>
      <c r="F26" s="56"/>
      <c r="G26" s="56"/>
      <c r="H26" s="56"/>
      <c r="I26" s="8"/>
      <c r="J26" s="8"/>
      <c r="K26" s="8"/>
      <c r="L26" s="6"/>
      <c r="M26" s="6"/>
      <c r="N26" s="6"/>
      <c r="O26" s="6"/>
      <c r="P26" s="328"/>
      <c r="R26" s="55"/>
      <c r="S26" s="55"/>
    </row>
    <row r="27" spans="1:39" s="5" customFormat="1" ht="45" customHeight="1" thickTop="1" thickBot="1" x14ac:dyDescent="0.25">
      <c r="A27" s="6"/>
      <c r="B27" s="463" t="s">
        <v>337</v>
      </c>
      <c r="C27" s="464"/>
      <c r="D27" s="464"/>
      <c r="E27" s="464"/>
      <c r="F27" s="464"/>
      <c r="G27" s="464"/>
      <c r="H27" s="464"/>
      <c r="I27" s="464"/>
      <c r="J27" s="464"/>
      <c r="K27" s="464"/>
      <c r="L27" s="464"/>
      <c r="M27" s="465"/>
      <c r="N27" s="6"/>
      <c r="O27" s="6"/>
      <c r="P27" s="328"/>
      <c r="R27" s="55"/>
      <c r="S27" s="55"/>
    </row>
    <row r="28" spans="1:39" s="5" customFormat="1" ht="24" customHeight="1" thickTop="1" thickBot="1" x14ac:dyDescent="0.25">
      <c r="A28" s="6"/>
      <c r="B28" s="6"/>
      <c r="C28" s="6"/>
      <c r="D28" s="6"/>
      <c r="E28" s="6"/>
      <c r="F28" s="6"/>
      <c r="G28" s="6"/>
      <c r="H28" s="6"/>
      <c r="I28" s="6"/>
      <c r="J28" s="6"/>
      <c r="K28" s="6"/>
      <c r="L28" s="6"/>
      <c r="M28" s="6"/>
      <c r="N28" s="6"/>
      <c r="O28" s="6"/>
      <c r="P28" s="328"/>
      <c r="Z28" s="9" t="s">
        <v>13</v>
      </c>
    </row>
    <row r="29" spans="1:39" s="5" customFormat="1" ht="24" customHeight="1" thickBot="1" x14ac:dyDescent="0.25">
      <c r="A29" s="6"/>
      <c r="B29" s="339" t="s">
        <v>118</v>
      </c>
      <c r="C29" s="340"/>
      <c r="D29" s="340"/>
      <c r="E29" s="341"/>
      <c r="F29" s="339" t="s">
        <v>14</v>
      </c>
      <c r="G29" s="340"/>
      <c r="H29" s="341"/>
      <c r="I29" s="339" t="s">
        <v>15</v>
      </c>
      <c r="J29" s="340"/>
      <c r="K29" s="341"/>
      <c r="L29" s="339" t="s">
        <v>16</v>
      </c>
      <c r="M29" s="340"/>
      <c r="N29" s="341"/>
      <c r="O29" s="6"/>
      <c r="P29" s="328"/>
      <c r="R29" s="7" t="str">
        <f>IF(R30=R31,$R$2,$R$3)</f>
        <v>ＯＫ</v>
      </c>
      <c r="S29" s="7"/>
      <c r="T29" s="7" t="str">
        <f>IF(T30=T31,$R$2,$R$3)</f>
        <v>ＯＫ</v>
      </c>
      <c r="U29" s="7"/>
      <c r="V29" s="191" t="str">
        <f>IF(V30=V31,$R$2,$R$3)</f>
        <v>ＯＫ</v>
      </c>
      <c r="W29" s="7"/>
      <c r="Z29" s="10">
        <f>COUNTIF(R30:V30,$R$2)</f>
        <v>3</v>
      </c>
    </row>
    <row r="30" spans="1:39" s="5" customFormat="1" ht="24" customHeight="1" x14ac:dyDescent="0.2">
      <c r="A30" s="6"/>
      <c r="B30" s="375" t="s">
        <v>17</v>
      </c>
      <c r="C30" s="376"/>
      <c r="D30" s="376"/>
      <c r="E30" s="377"/>
      <c r="F30" s="369" t="s">
        <v>26</v>
      </c>
      <c r="G30" s="370"/>
      <c r="H30" s="371"/>
      <c r="I30" s="369" t="s">
        <v>28</v>
      </c>
      <c r="J30" s="370"/>
      <c r="K30" s="371"/>
      <c r="L30" s="369" t="s">
        <v>29</v>
      </c>
      <c r="M30" s="370"/>
      <c r="N30" s="371"/>
      <c r="O30" s="6"/>
      <c r="P30" s="328"/>
      <c r="R30" s="55" t="str">
        <f t="shared" ref="R30:R46" si="0">IF(ISTEXT(F30),$R$2,$R$3)</f>
        <v>ＯＫ</v>
      </c>
      <c r="S30" s="55"/>
      <c r="T30" s="55" t="str">
        <f>IF(ISTEXT(I30),$R$2,$R$3)</f>
        <v>ＯＫ</v>
      </c>
      <c r="U30" s="55"/>
      <c r="V30" s="55" t="str">
        <f>IF(ISTEXT(L30),$R$2,$R$3)</f>
        <v>ＯＫ</v>
      </c>
      <c r="W30" s="98"/>
      <c r="Z30" s="5" t="s">
        <v>18</v>
      </c>
      <c r="AA30" s="5" t="s">
        <v>19</v>
      </c>
      <c r="AB30" s="5" t="s">
        <v>20</v>
      </c>
      <c r="AC30" s="5" t="s">
        <v>143</v>
      </c>
      <c r="AD30" s="5" t="s">
        <v>21</v>
      </c>
      <c r="AE30" s="5" t="s">
        <v>22</v>
      </c>
      <c r="AF30" s="5" t="s">
        <v>23</v>
      </c>
      <c r="AG30" s="5" t="s">
        <v>24</v>
      </c>
      <c r="AH30" s="5" t="s">
        <v>25</v>
      </c>
      <c r="AI30" s="5" t="s">
        <v>144</v>
      </c>
      <c r="AJ30" s="5" t="s">
        <v>26</v>
      </c>
      <c r="AK30" s="5" t="s">
        <v>27</v>
      </c>
      <c r="AL30" s="5" t="s">
        <v>28</v>
      </c>
      <c r="AM30" s="5" t="s">
        <v>29</v>
      </c>
    </row>
    <row r="31" spans="1:39" s="5" customFormat="1" ht="24" customHeight="1" x14ac:dyDescent="0.2">
      <c r="A31" s="6"/>
      <c r="B31" s="378" t="s">
        <v>30</v>
      </c>
      <c r="C31" s="379"/>
      <c r="D31" s="379"/>
      <c r="E31" s="380"/>
      <c r="F31" s="372" t="s">
        <v>35</v>
      </c>
      <c r="G31" s="373"/>
      <c r="H31" s="374"/>
      <c r="I31" s="372" t="s">
        <v>33</v>
      </c>
      <c r="J31" s="373"/>
      <c r="K31" s="374"/>
      <c r="L31" s="372" t="s">
        <v>34</v>
      </c>
      <c r="M31" s="373"/>
      <c r="N31" s="374"/>
      <c r="O31" s="6"/>
      <c r="P31" s="328"/>
      <c r="R31" s="55" t="str">
        <f t="shared" si="0"/>
        <v>ＯＫ</v>
      </c>
      <c r="S31" s="55"/>
      <c r="T31" s="55" t="str">
        <f>IF(ISTEXT(I31),$R$2,$R$3)</f>
        <v>ＯＫ</v>
      </c>
      <c r="U31" s="55"/>
      <c r="V31" s="55" t="str">
        <f>IF(ISTEXT(L31),$R$2,$R$3)</f>
        <v>ＯＫ</v>
      </c>
      <c r="W31" s="192"/>
      <c r="Z31" s="5" t="s">
        <v>31</v>
      </c>
      <c r="AA31" s="5" t="s">
        <v>32</v>
      </c>
      <c r="AB31" s="5" t="s">
        <v>33</v>
      </c>
      <c r="AC31" s="5" t="s">
        <v>34</v>
      </c>
      <c r="AD31" s="5" t="s">
        <v>35</v>
      </c>
      <c r="AE31" s="5" t="s">
        <v>36</v>
      </c>
    </row>
    <row r="32" spans="1:39" s="5" customFormat="1" ht="34.5" customHeight="1" x14ac:dyDescent="0.2">
      <c r="A32" s="6"/>
      <c r="B32" s="305" t="s">
        <v>37</v>
      </c>
      <c r="C32" s="358" t="s">
        <v>38</v>
      </c>
      <c r="D32" s="359"/>
      <c r="E32" s="360"/>
      <c r="F32" s="361" t="s">
        <v>257</v>
      </c>
      <c r="G32" s="362"/>
      <c r="H32" s="363"/>
      <c r="I32" s="361" t="s">
        <v>274</v>
      </c>
      <c r="J32" s="362"/>
      <c r="K32" s="363"/>
      <c r="L32" s="361" t="s">
        <v>287</v>
      </c>
      <c r="M32" s="362"/>
      <c r="N32" s="363"/>
      <c r="O32" s="6"/>
      <c r="P32" s="328"/>
      <c r="R32" s="7" t="str">
        <f t="shared" si="0"/>
        <v>ＯＫ</v>
      </c>
      <c r="S32" s="7"/>
      <c r="T32" s="7" t="str">
        <f t="shared" ref="T32:T46" si="1">IF(T$30=$R$2,IF(ISTEXT(I32),$R$2,$R$3),IF(ISTEXT(I32),$R$3,$R$2))</f>
        <v>ＯＫ</v>
      </c>
      <c r="U32" s="7"/>
      <c r="V32" s="191" t="str">
        <f t="shared" ref="V32:V46" si="2">IF(V$30=$R$2,IF(ISTEXT(L32),$R$2,$R$3),IF(ISTEXT(L32),$R$3,$R$2))</f>
        <v>ＯＫ</v>
      </c>
      <c r="W32" s="7"/>
    </row>
    <row r="33" spans="1:59" s="5" customFormat="1" ht="34.5" customHeight="1" x14ac:dyDescent="0.2">
      <c r="A33" s="6"/>
      <c r="B33" s="305"/>
      <c r="C33" s="310" t="s">
        <v>39</v>
      </c>
      <c r="D33" s="311"/>
      <c r="E33" s="312"/>
      <c r="F33" s="299" t="s">
        <v>258</v>
      </c>
      <c r="G33" s="300"/>
      <c r="H33" s="301"/>
      <c r="I33" s="299" t="s">
        <v>275</v>
      </c>
      <c r="J33" s="300"/>
      <c r="K33" s="301"/>
      <c r="L33" s="299" t="s">
        <v>288</v>
      </c>
      <c r="M33" s="300"/>
      <c r="N33" s="301"/>
      <c r="O33" s="6"/>
      <c r="P33" s="328"/>
      <c r="R33" s="7" t="str">
        <f t="shared" si="0"/>
        <v>ＯＫ</v>
      </c>
      <c r="S33" s="7"/>
      <c r="T33" s="7" t="str">
        <f t="shared" si="1"/>
        <v>ＯＫ</v>
      </c>
      <c r="U33" s="7"/>
      <c r="V33" s="191" t="str">
        <f t="shared" si="2"/>
        <v>ＯＫ</v>
      </c>
      <c r="W33" s="7"/>
    </row>
    <row r="34" spans="1:59" s="5" customFormat="1" ht="34.5" customHeight="1" x14ac:dyDescent="0.2">
      <c r="A34" s="6"/>
      <c r="B34" s="305"/>
      <c r="C34" s="306" t="s">
        <v>40</v>
      </c>
      <c r="D34" s="307"/>
      <c r="E34" s="308"/>
      <c r="F34" s="302" t="s">
        <v>259</v>
      </c>
      <c r="G34" s="303"/>
      <c r="H34" s="304"/>
      <c r="I34" s="302" t="s">
        <v>276</v>
      </c>
      <c r="J34" s="303"/>
      <c r="K34" s="304"/>
      <c r="L34" s="302" t="s">
        <v>289</v>
      </c>
      <c r="M34" s="303"/>
      <c r="N34" s="304"/>
      <c r="O34" s="6"/>
      <c r="P34" s="328"/>
      <c r="R34" s="7" t="str">
        <f t="shared" si="0"/>
        <v>ＯＫ</v>
      </c>
      <c r="S34" s="7"/>
      <c r="T34" s="7" t="str">
        <f t="shared" si="1"/>
        <v>ＯＫ</v>
      </c>
      <c r="U34" s="7"/>
      <c r="V34" s="191" t="str">
        <f t="shared" si="2"/>
        <v>ＯＫ</v>
      </c>
      <c r="W34" s="7"/>
    </row>
    <row r="35" spans="1:59" s="5" customFormat="1" ht="34.5" customHeight="1" x14ac:dyDescent="0.2">
      <c r="A35" s="6"/>
      <c r="B35" s="305" t="s">
        <v>41</v>
      </c>
      <c r="C35" s="358" t="s">
        <v>38</v>
      </c>
      <c r="D35" s="359"/>
      <c r="E35" s="360"/>
      <c r="F35" s="361" t="s">
        <v>260</v>
      </c>
      <c r="G35" s="362"/>
      <c r="H35" s="363"/>
      <c r="I35" s="361" t="s">
        <v>277</v>
      </c>
      <c r="J35" s="362"/>
      <c r="K35" s="363"/>
      <c r="L35" s="361" t="s">
        <v>290</v>
      </c>
      <c r="M35" s="362"/>
      <c r="N35" s="363"/>
      <c r="O35" s="6"/>
      <c r="P35" s="328"/>
      <c r="R35" s="7" t="str">
        <f t="shared" si="0"/>
        <v>ＯＫ</v>
      </c>
      <c r="S35" s="7"/>
      <c r="T35" s="7" t="str">
        <f t="shared" si="1"/>
        <v>ＯＫ</v>
      </c>
      <c r="U35" s="7"/>
      <c r="V35" s="191" t="str">
        <f t="shared" si="2"/>
        <v>ＯＫ</v>
      </c>
      <c r="W35" s="7"/>
    </row>
    <row r="36" spans="1:59" s="5" customFormat="1" ht="34.5" customHeight="1" x14ac:dyDescent="0.2">
      <c r="A36" s="6"/>
      <c r="B36" s="305"/>
      <c r="C36" s="310" t="s">
        <v>39</v>
      </c>
      <c r="D36" s="311"/>
      <c r="E36" s="312"/>
      <c r="F36" s="299" t="s">
        <v>261</v>
      </c>
      <c r="G36" s="300"/>
      <c r="H36" s="301"/>
      <c r="I36" s="299" t="s">
        <v>278</v>
      </c>
      <c r="J36" s="300"/>
      <c r="K36" s="301"/>
      <c r="L36" s="299" t="s">
        <v>291</v>
      </c>
      <c r="M36" s="300"/>
      <c r="N36" s="301"/>
      <c r="O36" s="6"/>
      <c r="P36" s="328"/>
      <c r="R36" s="7" t="str">
        <f t="shared" si="0"/>
        <v>ＯＫ</v>
      </c>
      <c r="S36" s="7"/>
      <c r="T36" s="7" t="str">
        <f t="shared" si="1"/>
        <v>ＯＫ</v>
      </c>
      <c r="U36" s="7"/>
      <c r="V36" s="191" t="str">
        <f t="shared" si="2"/>
        <v>ＯＫ</v>
      </c>
      <c r="W36" s="7"/>
    </row>
    <row r="37" spans="1:59" s="5" customFormat="1" ht="34.5" customHeight="1" x14ac:dyDescent="0.2">
      <c r="A37" s="6"/>
      <c r="B37" s="305"/>
      <c r="C37" s="306" t="s">
        <v>40</v>
      </c>
      <c r="D37" s="307"/>
      <c r="E37" s="308"/>
      <c r="F37" s="302" t="s">
        <v>262</v>
      </c>
      <c r="G37" s="303"/>
      <c r="H37" s="304"/>
      <c r="I37" s="302" t="s">
        <v>279</v>
      </c>
      <c r="J37" s="303"/>
      <c r="K37" s="304"/>
      <c r="L37" s="302" t="s">
        <v>292</v>
      </c>
      <c r="M37" s="303"/>
      <c r="N37" s="304"/>
      <c r="O37" s="6"/>
      <c r="P37" s="328"/>
      <c r="R37" s="7" t="str">
        <f t="shared" si="0"/>
        <v>ＯＫ</v>
      </c>
      <c r="S37" s="7"/>
      <c r="T37" s="7" t="str">
        <f t="shared" si="1"/>
        <v>ＯＫ</v>
      </c>
      <c r="U37" s="7"/>
      <c r="V37" s="191" t="str">
        <f t="shared" si="2"/>
        <v>ＯＫ</v>
      </c>
      <c r="W37" s="7"/>
    </row>
    <row r="38" spans="1:59" s="5" customFormat="1" ht="34.5" customHeight="1" x14ac:dyDescent="0.2">
      <c r="A38" s="6"/>
      <c r="B38" s="305" t="s">
        <v>42</v>
      </c>
      <c r="C38" s="358" t="s">
        <v>38</v>
      </c>
      <c r="D38" s="359"/>
      <c r="E38" s="360"/>
      <c r="F38" s="361" t="s">
        <v>263</v>
      </c>
      <c r="G38" s="362"/>
      <c r="H38" s="363"/>
      <c r="I38" s="361" t="s">
        <v>263</v>
      </c>
      <c r="J38" s="362"/>
      <c r="K38" s="363"/>
      <c r="L38" s="361" t="s">
        <v>293</v>
      </c>
      <c r="M38" s="362"/>
      <c r="N38" s="363"/>
      <c r="O38" s="6"/>
      <c r="P38" s="322" t="s">
        <v>233</v>
      </c>
      <c r="R38" s="7" t="str">
        <f t="shared" si="0"/>
        <v>ＯＫ</v>
      </c>
      <c r="S38" s="7"/>
      <c r="T38" s="7" t="str">
        <f t="shared" si="1"/>
        <v>ＯＫ</v>
      </c>
      <c r="U38" s="7"/>
      <c r="V38" s="191" t="str">
        <f t="shared" si="2"/>
        <v>ＯＫ</v>
      </c>
      <c r="W38" s="7"/>
    </row>
    <row r="39" spans="1:59" s="5" customFormat="1" ht="34.5" customHeight="1" x14ac:dyDescent="0.2">
      <c r="A39" s="6"/>
      <c r="B39" s="305"/>
      <c r="C39" s="310" t="s">
        <v>39</v>
      </c>
      <c r="D39" s="311"/>
      <c r="E39" s="312"/>
      <c r="F39" s="299" t="s">
        <v>263</v>
      </c>
      <c r="G39" s="300"/>
      <c r="H39" s="301"/>
      <c r="I39" s="299" t="s">
        <v>263</v>
      </c>
      <c r="J39" s="300"/>
      <c r="K39" s="301"/>
      <c r="L39" s="299" t="s">
        <v>294</v>
      </c>
      <c r="M39" s="300"/>
      <c r="N39" s="301"/>
      <c r="O39" s="6"/>
      <c r="P39" s="322"/>
      <c r="R39" s="7" t="str">
        <f t="shared" si="0"/>
        <v>ＯＫ</v>
      </c>
      <c r="S39" s="7"/>
      <c r="T39" s="7" t="str">
        <f t="shared" si="1"/>
        <v>ＯＫ</v>
      </c>
      <c r="U39" s="7"/>
      <c r="V39" s="191" t="str">
        <f t="shared" si="2"/>
        <v>ＯＫ</v>
      </c>
      <c r="W39" s="7"/>
    </row>
    <row r="40" spans="1:59" s="5" customFormat="1" ht="34.5" customHeight="1" thickBot="1" x14ac:dyDescent="0.25">
      <c r="A40" s="6"/>
      <c r="B40" s="357"/>
      <c r="C40" s="364" t="s">
        <v>40</v>
      </c>
      <c r="D40" s="365"/>
      <c r="E40" s="366"/>
      <c r="F40" s="354" t="s">
        <v>263</v>
      </c>
      <c r="G40" s="355"/>
      <c r="H40" s="356"/>
      <c r="I40" s="354" t="s">
        <v>263</v>
      </c>
      <c r="J40" s="355"/>
      <c r="K40" s="356"/>
      <c r="L40" s="354" t="s">
        <v>295</v>
      </c>
      <c r="M40" s="355"/>
      <c r="N40" s="356"/>
      <c r="O40" s="6"/>
      <c r="P40" s="322"/>
      <c r="R40" s="7" t="str">
        <f t="shared" si="0"/>
        <v>ＯＫ</v>
      </c>
      <c r="S40" s="7"/>
      <c r="T40" s="7" t="str">
        <f t="shared" si="1"/>
        <v>ＯＫ</v>
      </c>
      <c r="U40" s="7"/>
      <c r="V40" s="191" t="str">
        <f t="shared" si="2"/>
        <v>ＯＫ</v>
      </c>
      <c r="W40" s="7"/>
    </row>
    <row r="41" spans="1:59" s="5" customFormat="1" ht="24" customHeight="1" x14ac:dyDescent="0.2">
      <c r="A41" s="6"/>
      <c r="B41" s="351" t="s">
        <v>43</v>
      </c>
      <c r="C41" s="367" t="s">
        <v>44</v>
      </c>
      <c r="D41" s="368"/>
      <c r="E41" s="352" t="s">
        <v>331</v>
      </c>
      <c r="F41" s="313" t="s">
        <v>264</v>
      </c>
      <c r="G41" s="314"/>
      <c r="H41" s="457" t="s">
        <v>70</v>
      </c>
      <c r="I41" s="313" t="s">
        <v>280</v>
      </c>
      <c r="J41" s="314"/>
      <c r="K41" s="457" t="s">
        <v>70</v>
      </c>
      <c r="L41" s="313" t="s">
        <v>296</v>
      </c>
      <c r="M41" s="314"/>
      <c r="N41" s="457" t="s">
        <v>70</v>
      </c>
      <c r="O41" s="6"/>
      <c r="P41" s="327" t="s">
        <v>237</v>
      </c>
      <c r="R41" s="7" t="str">
        <f t="shared" si="0"/>
        <v>ＯＫ</v>
      </c>
      <c r="S41" s="7"/>
      <c r="T41" s="7" t="str">
        <f t="shared" si="1"/>
        <v>ＯＫ</v>
      </c>
      <c r="U41" s="7"/>
      <c r="V41" s="191" t="str">
        <f t="shared" si="2"/>
        <v>ＯＫ</v>
      </c>
      <c r="W41" s="7"/>
    </row>
    <row r="42" spans="1:59" s="5" customFormat="1" ht="24" customHeight="1" x14ac:dyDescent="0.2">
      <c r="A42" s="6"/>
      <c r="B42" s="309"/>
      <c r="C42" s="206" t="s">
        <v>45</v>
      </c>
      <c r="D42" s="207" t="s">
        <v>250</v>
      </c>
      <c r="E42" s="353"/>
      <c r="F42" s="187" t="s">
        <v>169</v>
      </c>
      <c r="G42" s="188" t="s">
        <v>69</v>
      </c>
      <c r="H42" s="455"/>
      <c r="I42" s="187" t="s">
        <v>165</v>
      </c>
      <c r="J42" s="188" t="s">
        <v>285</v>
      </c>
      <c r="K42" s="455"/>
      <c r="L42" s="187" t="s">
        <v>47</v>
      </c>
      <c r="M42" s="188" t="s">
        <v>46</v>
      </c>
      <c r="N42" s="455"/>
      <c r="O42" s="6"/>
      <c r="P42" s="327"/>
      <c r="R42" s="7" t="str">
        <f t="shared" si="0"/>
        <v>ＯＫ</v>
      </c>
      <c r="S42" s="7" t="str">
        <f>IF(ISTEXT(G42),$R$2,$R$3)</f>
        <v>ＯＫ</v>
      </c>
      <c r="T42" s="7" t="str">
        <f t="shared" si="1"/>
        <v>ＯＫ</v>
      </c>
      <c r="U42" s="7" t="str">
        <f>IF(T$30=$R$2,IF(ISTEXT(J42),$R$2,$R$3),IF(ISTEXT(J42),$R$3,$R$2))</f>
        <v>ＯＫ</v>
      </c>
      <c r="V42" s="191" t="str">
        <f t="shared" si="2"/>
        <v>ＯＫ</v>
      </c>
      <c r="W42" s="7" t="str">
        <f>IF(V$30=$R$2,IF(ISTEXT(M42),$R$2,$R$3),IF(ISTEXT(M42),$R$3,$R$2))</f>
        <v>ＯＫ</v>
      </c>
      <c r="Y42" s="5" t="s">
        <v>117</v>
      </c>
      <c r="Z42" s="5" t="s">
        <v>46</v>
      </c>
      <c r="AA42" s="5" t="s">
        <v>47</v>
      </c>
      <c r="AB42" s="5" t="s">
        <v>48</v>
      </c>
      <c r="AC42" s="5" t="s">
        <v>49</v>
      </c>
      <c r="AD42" s="5" t="s">
        <v>50</v>
      </c>
      <c r="AE42" s="5" t="s">
        <v>145</v>
      </c>
      <c r="AF42" s="5" t="s">
        <v>51</v>
      </c>
      <c r="AG42" s="5" t="s">
        <v>52</v>
      </c>
      <c r="AH42" s="5" t="s">
        <v>53</v>
      </c>
      <c r="AI42" s="5" t="s">
        <v>54</v>
      </c>
      <c r="AJ42" s="5" t="s">
        <v>55</v>
      </c>
      <c r="AK42" s="5" t="s">
        <v>146</v>
      </c>
      <c r="AL42" s="5" t="s">
        <v>147</v>
      </c>
      <c r="AM42" s="5" t="s">
        <v>148</v>
      </c>
      <c r="AN42" s="5" t="s">
        <v>149</v>
      </c>
      <c r="AO42" s="5" t="s">
        <v>150</v>
      </c>
      <c r="AP42" s="5" t="s">
        <v>151</v>
      </c>
      <c r="AQ42" s="5" t="s">
        <v>152</v>
      </c>
      <c r="AR42" s="5" t="s">
        <v>56</v>
      </c>
      <c r="AS42" s="5" t="s">
        <v>153</v>
      </c>
      <c r="AT42" s="5" t="s">
        <v>154</v>
      </c>
      <c r="AU42" s="5" t="s">
        <v>57</v>
      </c>
      <c r="AV42" s="5" t="s">
        <v>58</v>
      </c>
      <c r="AW42" s="5" t="s">
        <v>155</v>
      </c>
      <c r="AX42" s="5" t="s">
        <v>156</v>
      </c>
      <c r="AY42" s="5" t="s">
        <v>59</v>
      </c>
      <c r="AZ42" s="5" t="s">
        <v>157</v>
      </c>
      <c r="BA42" s="5" t="s">
        <v>158</v>
      </c>
      <c r="BB42" s="5" t="s">
        <v>159</v>
      </c>
      <c r="BC42" s="5" t="s">
        <v>160</v>
      </c>
      <c r="BD42" s="5" t="s">
        <v>161</v>
      </c>
      <c r="BE42" s="5" t="s">
        <v>162</v>
      </c>
      <c r="BF42" s="5" t="s">
        <v>163</v>
      </c>
      <c r="BG42" s="5" t="s">
        <v>164</v>
      </c>
    </row>
    <row r="43" spans="1:59" s="5" customFormat="1" ht="24" customHeight="1" x14ac:dyDescent="0.2">
      <c r="A43" s="6"/>
      <c r="B43" s="309" t="s">
        <v>60</v>
      </c>
      <c r="C43" s="450" t="s">
        <v>44</v>
      </c>
      <c r="D43" s="451"/>
      <c r="E43" s="456" t="s">
        <v>331</v>
      </c>
      <c r="F43" s="323" t="s">
        <v>265</v>
      </c>
      <c r="G43" s="324"/>
      <c r="H43" s="454" t="s">
        <v>70</v>
      </c>
      <c r="I43" s="323" t="s">
        <v>281</v>
      </c>
      <c r="J43" s="324"/>
      <c r="K43" s="454" t="s">
        <v>70</v>
      </c>
      <c r="L43" s="323" t="s">
        <v>297</v>
      </c>
      <c r="M43" s="324"/>
      <c r="N43" s="454" t="s">
        <v>70</v>
      </c>
      <c r="O43" s="6"/>
      <c r="P43" s="327"/>
      <c r="R43" s="7" t="str">
        <f t="shared" si="0"/>
        <v>ＯＫ</v>
      </c>
      <c r="S43" s="7"/>
      <c r="T43" s="7" t="str">
        <f t="shared" si="1"/>
        <v>ＯＫ</v>
      </c>
      <c r="U43" s="7"/>
      <c r="V43" s="191" t="str">
        <f t="shared" si="2"/>
        <v>ＯＫ</v>
      </c>
      <c r="W43" s="7"/>
    </row>
    <row r="44" spans="1:59" s="5" customFormat="1" ht="24" customHeight="1" x14ac:dyDescent="0.2">
      <c r="A44" s="6"/>
      <c r="B44" s="309"/>
      <c r="C44" s="208" t="s">
        <v>45</v>
      </c>
      <c r="D44" s="209" t="s">
        <v>250</v>
      </c>
      <c r="E44" s="353"/>
      <c r="F44" s="185" t="s">
        <v>169</v>
      </c>
      <c r="G44" s="186" t="s">
        <v>69</v>
      </c>
      <c r="H44" s="455"/>
      <c r="I44" s="185" t="s">
        <v>165</v>
      </c>
      <c r="J44" s="186" t="s">
        <v>69</v>
      </c>
      <c r="K44" s="455"/>
      <c r="L44" s="185" t="s">
        <v>51</v>
      </c>
      <c r="M44" s="186" t="s">
        <v>52</v>
      </c>
      <c r="N44" s="455"/>
      <c r="O44" s="6"/>
      <c r="P44" s="327"/>
      <c r="R44" s="7" t="str">
        <f t="shared" si="0"/>
        <v>ＯＫ</v>
      </c>
      <c r="S44" s="7" t="str">
        <f>IF(ISTEXT(G44),$R$2,$R$3)</f>
        <v>ＯＫ</v>
      </c>
      <c r="T44" s="7" t="str">
        <f t="shared" si="1"/>
        <v>ＯＫ</v>
      </c>
      <c r="U44" s="7" t="str">
        <f>IF(T$30=$R$2,IF(ISTEXT(J44),$R$2,$R$3),IF(ISTEXT(J44),$R$3,$R$2))</f>
        <v>ＯＫ</v>
      </c>
      <c r="V44" s="191" t="str">
        <f t="shared" si="2"/>
        <v>ＯＫ</v>
      </c>
      <c r="W44" s="7" t="str">
        <f>IF(V$30=$R$2,IF(ISTEXT(M44),$R$2,$R$3),IF(ISTEXT(M44),$R$3,$R$2))</f>
        <v>ＯＫ</v>
      </c>
    </row>
    <row r="45" spans="1:59" s="5" customFormat="1" ht="24" customHeight="1" x14ac:dyDescent="0.2">
      <c r="A45" s="6"/>
      <c r="B45" s="309" t="s">
        <v>61</v>
      </c>
      <c r="C45" s="452" t="s">
        <v>44</v>
      </c>
      <c r="D45" s="453"/>
      <c r="E45" s="456" t="s">
        <v>331</v>
      </c>
      <c r="F45" s="325" t="s">
        <v>266</v>
      </c>
      <c r="G45" s="326"/>
      <c r="H45" s="454" t="s">
        <v>70</v>
      </c>
      <c r="I45" s="325" t="s">
        <v>282</v>
      </c>
      <c r="J45" s="326"/>
      <c r="K45" s="454" t="s">
        <v>70</v>
      </c>
      <c r="L45" s="325" t="s">
        <v>298</v>
      </c>
      <c r="M45" s="326"/>
      <c r="N45" s="454" t="s">
        <v>70</v>
      </c>
      <c r="O45" s="6"/>
      <c r="P45" s="203"/>
      <c r="R45" s="7" t="str">
        <f t="shared" si="0"/>
        <v>ＯＫ</v>
      </c>
      <c r="S45" s="7"/>
      <c r="T45" s="7" t="str">
        <f t="shared" si="1"/>
        <v>ＯＫ</v>
      </c>
      <c r="U45" s="7"/>
      <c r="V45" s="191" t="str">
        <f t="shared" si="2"/>
        <v>ＯＫ</v>
      </c>
      <c r="W45" s="7"/>
    </row>
    <row r="46" spans="1:59" s="5" customFormat="1" ht="24" customHeight="1" x14ac:dyDescent="0.2">
      <c r="A46" s="6"/>
      <c r="B46" s="309"/>
      <c r="C46" s="206" t="s">
        <v>45</v>
      </c>
      <c r="D46" s="207" t="s">
        <v>250</v>
      </c>
      <c r="E46" s="353"/>
      <c r="F46" s="187" t="s">
        <v>169</v>
      </c>
      <c r="G46" s="188" t="s">
        <v>69</v>
      </c>
      <c r="H46" s="455"/>
      <c r="I46" s="187" t="s">
        <v>166</v>
      </c>
      <c r="J46" s="188" t="s">
        <v>69</v>
      </c>
      <c r="K46" s="455"/>
      <c r="L46" s="187" t="s">
        <v>302</v>
      </c>
      <c r="M46" s="188" t="s">
        <v>303</v>
      </c>
      <c r="N46" s="455"/>
      <c r="O46" s="6"/>
      <c r="P46" s="466" t="s">
        <v>251</v>
      </c>
      <c r="R46" s="7" t="str">
        <f t="shared" si="0"/>
        <v>ＯＫ</v>
      </c>
      <c r="S46" s="7" t="str">
        <f>IF(ISTEXT(G46),$R$2,$R$3)</f>
        <v>ＯＫ</v>
      </c>
      <c r="T46" s="7" t="str">
        <f t="shared" si="1"/>
        <v>ＯＫ</v>
      </c>
      <c r="U46" s="7" t="str">
        <f>IF(T$30=$R$2,IF(ISTEXT(J46),$R$2,$R$3),IF(ISTEXT(J46),$R$3,$R$2))</f>
        <v>ＯＫ</v>
      </c>
      <c r="V46" s="191" t="str">
        <f t="shared" si="2"/>
        <v>ＯＫ</v>
      </c>
      <c r="W46" s="7" t="str">
        <f>IF(V$30=$R$2,IF(ISTEXT(M46),$R$2,$R$3),IF(ISTEXT(M46),$R$3,$R$2))</f>
        <v>ＯＫ</v>
      </c>
    </row>
    <row r="47" spans="1:59" s="5" customFormat="1" ht="24" customHeight="1" x14ac:dyDescent="0.2">
      <c r="A47" s="6"/>
      <c r="B47" s="309" t="s">
        <v>62</v>
      </c>
      <c r="C47" s="450" t="s">
        <v>44</v>
      </c>
      <c r="D47" s="451"/>
      <c r="E47" s="456" t="s">
        <v>331</v>
      </c>
      <c r="F47" s="323" t="s">
        <v>267</v>
      </c>
      <c r="G47" s="324"/>
      <c r="H47" s="454" t="s">
        <v>70</v>
      </c>
      <c r="I47" s="323" t="s">
        <v>283</v>
      </c>
      <c r="J47" s="324"/>
      <c r="K47" s="454" t="s">
        <v>70</v>
      </c>
      <c r="L47" s="323" t="s">
        <v>299</v>
      </c>
      <c r="M47" s="324"/>
      <c r="N47" s="454" t="s">
        <v>70</v>
      </c>
      <c r="O47" s="6"/>
      <c r="P47" s="466"/>
      <c r="R47" s="7" t="str">
        <f>IF(OR(F$31="八重奏",F$31="七重奏",F$31="六重奏",F$31="五重奏",F$31="四重奏"),IF(ISTEXT(F47),$R$2,$R$3),IF(ISTEXT(F47),$R$3,$R$2))</f>
        <v>ＯＫ</v>
      </c>
      <c r="S47" s="7"/>
      <c r="T47" s="7" t="str">
        <f>IF(OR(I$31="八重奏",I$31="七重奏",I$31="六重奏",I$31="五重奏",I$31="四重奏"),IF(ISTEXT(I47),$R$2,$R$3),IF(ISTEXT(I47),$R$3,$R$2))</f>
        <v>ＯＫ</v>
      </c>
      <c r="U47" s="7"/>
      <c r="V47" s="191" t="str">
        <f>IF(OR(L$31="八重奏",L$31="七重奏",L$31="六重奏",L$31="五重奏",L$31="四重奏"),IF(ISTEXT(L47),$R$2,$R$3),IF(ISTEXT(L47),$R$3,$R$2))</f>
        <v>ＯＫ</v>
      </c>
      <c r="W47" s="7"/>
    </row>
    <row r="48" spans="1:59" s="5" customFormat="1" ht="24" customHeight="1" x14ac:dyDescent="0.2">
      <c r="A48" s="6"/>
      <c r="B48" s="309"/>
      <c r="C48" s="208" t="s">
        <v>45</v>
      </c>
      <c r="D48" s="209" t="s">
        <v>250</v>
      </c>
      <c r="E48" s="353"/>
      <c r="F48" s="185" t="s">
        <v>169</v>
      </c>
      <c r="G48" s="186" t="s">
        <v>69</v>
      </c>
      <c r="H48" s="455"/>
      <c r="I48" s="185" t="s">
        <v>167</v>
      </c>
      <c r="J48" s="186" t="s">
        <v>69</v>
      </c>
      <c r="K48" s="455"/>
      <c r="L48" s="185" t="s">
        <v>165</v>
      </c>
      <c r="M48" s="186" t="s">
        <v>304</v>
      </c>
      <c r="N48" s="455"/>
      <c r="O48" s="6"/>
      <c r="P48" s="466"/>
      <c r="R48" s="7" t="str">
        <f>IF(OR(F$31="八重奏",F$31="七重奏",F$31="六重奏",F$31="五重奏",F$31="四重奏"),IF(ISTEXT(F48),$R$2,$R$3),IF(ISTEXT(F48),$R$3,$R$2))</f>
        <v>ＯＫ</v>
      </c>
      <c r="S48" s="7" t="str">
        <f>IF(OR(F$31="八重奏",F$31="七重奏",F$31="六重奏",F$31="五重奏",F$31="四重奏"),IF(ISTEXT(G48),$R$2,$R$3),IF(ISTEXT(G48),$R$3,$R$2))</f>
        <v>ＯＫ</v>
      </c>
      <c r="T48" s="7" t="str">
        <f>IF(OR(I$31="八重奏",I$31="七重奏",I$31="六重奏",I$31="五重奏",I$31="四重奏"),IF(ISTEXT(I48),$R$2,$R$3),IF(ISTEXT(I48),$R$3,$R$2))</f>
        <v>ＯＫ</v>
      </c>
      <c r="U48" s="7" t="str">
        <f>IF(OR(I$31="八重奏",I$31="七重奏",I$31="六重奏",I$31="五重奏",I$31="四重奏"),IF(ISTEXT(J48),$R$2,$R$3),IF(ISTEXT(J48),$R$3,$R$2))</f>
        <v>ＯＫ</v>
      </c>
      <c r="V48" s="191" t="str">
        <f>IF(OR(L$31="八重奏",L$31="七重奏",L$31="六重奏",L$31="五重奏",L$31="四重奏"),IF(ISTEXT(L48),$R$2,$R$3),IF(ISTEXT(L48),$R$3,$R$2))</f>
        <v>ＯＫ</v>
      </c>
      <c r="W48" s="7" t="str">
        <f>IF(OR(L$31="八重奏",L$31="七重奏",L$31="六重奏",L$31="五重奏",L$31="四重奏"),IF(ISTEXT(M48),$R$2,$R$3),IF(ISTEXT(M48),$R$3,$R$2))</f>
        <v>ＯＫ</v>
      </c>
    </row>
    <row r="49" spans="1:66" s="5" customFormat="1" ht="24" customHeight="1" x14ac:dyDescent="0.2">
      <c r="A49" s="6"/>
      <c r="B49" s="309" t="s">
        <v>63</v>
      </c>
      <c r="C49" s="452" t="s">
        <v>44</v>
      </c>
      <c r="D49" s="453"/>
      <c r="E49" s="456" t="s">
        <v>331</v>
      </c>
      <c r="F49" s="325" t="s">
        <v>268</v>
      </c>
      <c r="G49" s="326"/>
      <c r="H49" s="454" t="s">
        <v>70</v>
      </c>
      <c r="I49" s="325" t="s">
        <v>284</v>
      </c>
      <c r="J49" s="326"/>
      <c r="K49" s="454" t="s">
        <v>70</v>
      </c>
      <c r="L49" s="325" t="s">
        <v>300</v>
      </c>
      <c r="M49" s="326"/>
      <c r="N49" s="454" t="s">
        <v>70</v>
      </c>
      <c r="O49" s="6"/>
      <c r="P49" s="466"/>
      <c r="R49" s="7" t="str">
        <f>IF(OR(F$31="八重奏",F$31="七重奏",F$31="六重奏",F$31="五重奏"),IF(ISTEXT(F49),$R$2,$R$3),IF(ISTEXT(F49),$R$3,$R$2))</f>
        <v>ＯＫ</v>
      </c>
      <c r="S49" s="7"/>
      <c r="T49" s="7" t="str">
        <f>IF(OR(I$31="八重奏",I$31="七重奏",I$31="六重奏",I$31="五重奏"),IF(ISTEXT(I49),$R$2,$R$3),IF(ISTEXT(I49),$R$3,$R$2))</f>
        <v>ＯＫ</v>
      </c>
      <c r="U49" s="7"/>
      <c r="V49" s="191" t="str">
        <f>IF(OR(L$31="八重奏",L$31="七重奏",L$31="六重奏",L$31="五重奏"),IF(ISTEXT(L49),$R$2,$R$3),IF(ISTEXT(L49),$R$3,$R$2))</f>
        <v>ＯＫ</v>
      </c>
      <c r="W49" s="7"/>
    </row>
    <row r="50" spans="1:66" s="5" customFormat="1" ht="24" customHeight="1" x14ac:dyDescent="0.2">
      <c r="A50" s="6"/>
      <c r="B50" s="309"/>
      <c r="C50" s="206" t="s">
        <v>45</v>
      </c>
      <c r="D50" s="207" t="s">
        <v>250</v>
      </c>
      <c r="E50" s="353"/>
      <c r="F50" s="187" t="s">
        <v>169</v>
      </c>
      <c r="G50" s="188" t="s">
        <v>69</v>
      </c>
      <c r="H50" s="455"/>
      <c r="I50" s="187" t="s">
        <v>168</v>
      </c>
      <c r="J50" s="188" t="s">
        <v>69</v>
      </c>
      <c r="K50" s="455"/>
      <c r="L50" s="187" t="s">
        <v>167</v>
      </c>
      <c r="M50" s="188" t="s">
        <v>69</v>
      </c>
      <c r="N50" s="455"/>
      <c r="O50" s="6"/>
      <c r="P50" s="466"/>
      <c r="R50" s="7" t="str">
        <f>IF(OR(F$31="八重奏",F$31="七重奏",F$31="六重奏",F$31="五重奏"),IF(ISTEXT(F50),$R$2,$R$3),IF(ISTEXT(F50),$R$3,$R$2))</f>
        <v>ＯＫ</v>
      </c>
      <c r="S50" s="7" t="str">
        <f>IF(OR(F$31="八重奏",F$31="七重奏",F$31="六重奏",F$31="五重奏"),IF(ISTEXT(G50),$R$2,$R$3),IF(ISTEXT(G50),$R$3,$R$2))</f>
        <v>ＯＫ</v>
      </c>
      <c r="T50" s="7" t="str">
        <f>IF(OR(I$31="八重奏",I$31="七重奏",I$31="六重奏",I$31="五重奏"),IF(ISTEXT(I50),$R$2,$R$3),IF(ISTEXT(I50),$R$3,$R$2))</f>
        <v>ＯＫ</v>
      </c>
      <c r="U50" s="7" t="str">
        <f>IF(OR(I$31="八重奏",I$31="七重奏",I$31="六重奏",I$31="五重奏"),IF(ISTEXT(J50),$R$2,$R$3),IF(ISTEXT(J50),$R$3,$R$2))</f>
        <v>ＯＫ</v>
      </c>
      <c r="V50" s="191" t="str">
        <f>IF(OR(L$31="八重奏",L$31="七重奏",L$31="六重奏",L$31="五重奏"),IF(ISTEXT(L50),$R$2,$R$3),IF(ISTEXT(L50),$R$3,$R$2))</f>
        <v>ＯＫ</v>
      </c>
      <c r="W50" s="7" t="str">
        <f>IF(OR(L$31="八重奏",L$31="七重奏",L$31="六重奏",L$31="五重奏"),IF(ISTEXT(M50),$R$2,$R$3),IF(ISTEXT(M50),$R$3,$R$2))</f>
        <v>ＯＫ</v>
      </c>
    </row>
    <row r="51" spans="1:66" s="5" customFormat="1" ht="24" customHeight="1" x14ac:dyDescent="0.2">
      <c r="A51" s="6"/>
      <c r="B51" s="309" t="s">
        <v>64</v>
      </c>
      <c r="C51" s="450" t="s">
        <v>44</v>
      </c>
      <c r="D51" s="451"/>
      <c r="E51" s="456" t="s">
        <v>331</v>
      </c>
      <c r="F51" s="323" t="s">
        <v>269</v>
      </c>
      <c r="G51" s="324"/>
      <c r="H51" s="454" t="s">
        <v>70</v>
      </c>
      <c r="I51" s="323"/>
      <c r="J51" s="324"/>
      <c r="K51" s="454"/>
      <c r="L51" s="323" t="s">
        <v>301</v>
      </c>
      <c r="M51" s="324"/>
      <c r="N51" s="454" t="s">
        <v>70</v>
      </c>
      <c r="O51" s="6"/>
      <c r="P51" s="444" t="s">
        <v>238</v>
      </c>
      <c r="R51" s="7" t="str">
        <f>IF(OR(F$31="八重奏",F$31="七重奏",F$31="六重奏"),IF(ISTEXT(F51),$R$2,$R$3),IF(ISTEXT(F51),$R$3,$R$2))</f>
        <v>ＯＫ</v>
      </c>
      <c r="S51" s="7"/>
      <c r="T51" s="7" t="str">
        <f>IF(OR(I$31="八重奏",I$31="七重奏",I$31="六重奏"),IF(ISTEXT(I51),$R$2,$R$3),IF(ISTEXT(I51),$R$3,$R$2))</f>
        <v>ＯＫ</v>
      </c>
      <c r="U51" s="7"/>
      <c r="V51" s="191" t="str">
        <f>IF(OR(L$31="八重奏",L$31="七重奏",L$31="六重奏"),IF(ISTEXT(L51),$R$2,$R$3),IF(ISTEXT(L51),$R$3,$R$2))</f>
        <v>ＯＫ</v>
      </c>
      <c r="W51" s="7"/>
    </row>
    <row r="52" spans="1:66" s="5" customFormat="1" ht="24" customHeight="1" x14ac:dyDescent="0.2">
      <c r="A52" s="6"/>
      <c r="B52" s="309"/>
      <c r="C52" s="208" t="s">
        <v>45</v>
      </c>
      <c r="D52" s="209" t="s">
        <v>250</v>
      </c>
      <c r="E52" s="353"/>
      <c r="F52" s="185" t="s">
        <v>169</v>
      </c>
      <c r="G52" s="186" t="s">
        <v>69</v>
      </c>
      <c r="H52" s="455"/>
      <c r="I52" s="185"/>
      <c r="J52" s="186"/>
      <c r="K52" s="455"/>
      <c r="L52" s="185" t="s">
        <v>168</v>
      </c>
      <c r="M52" s="186" t="s">
        <v>169</v>
      </c>
      <c r="N52" s="455"/>
      <c r="O52" s="6"/>
      <c r="P52" s="444"/>
      <c r="R52" s="7" t="str">
        <f>IF(OR(F$31="八重奏",F$31="七重奏",F$31="六重奏"),IF(ISTEXT(F52),$R$2,$R$3),IF(ISTEXT(F52),$R$3,$R$2))</f>
        <v>ＯＫ</v>
      </c>
      <c r="S52" s="7" t="str">
        <f>IF(OR(F$31="八重奏",F$31="七重奏",F$31="六重奏"),IF(ISTEXT(G52),$R$2,$R$3),IF(ISTEXT(G52),$R$3,$R$2))</f>
        <v>ＯＫ</v>
      </c>
      <c r="T52" s="7" t="str">
        <f>IF(OR(I$31="八重奏",I$31="七重奏",I$31="六重奏"),IF(ISTEXT(I52),$R$2,$R$3),IF(ISTEXT(I52),$R$3,$R$2))</f>
        <v>ＯＫ</v>
      </c>
      <c r="U52" s="7" t="str">
        <f>IF(OR(I$31="八重奏",I$31="七重奏",I$31="六重奏"),IF(ISTEXT(J52),$R$2,$R$3),IF(ISTEXT(J52),$R$3,$R$2))</f>
        <v>ＯＫ</v>
      </c>
      <c r="V52" s="191" t="str">
        <f>IF(OR(L$31="八重奏",L$31="七重奏",L$31="六重奏"),IF(ISTEXT(L52),$R$2,$R$3),IF(ISTEXT(L52),$R$3,$R$2))</f>
        <v>ＯＫ</v>
      </c>
      <c r="W52" s="7" t="str">
        <f>IF(OR(L$31="八重奏",L$31="七重奏",L$31="六重奏"),IF(ISTEXT(M52),$R$2,$R$3),IF(ISTEXT(M52),$R$3,$R$2))</f>
        <v>ＯＫ</v>
      </c>
    </row>
    <row r="53" spans="1:66" s="5" customFormat="1" ht="24" customHeight="1" x14ac:dyDescent="0.2">
      <c r="A53" s="6"/>
      <c r="B53" s="309" t="s">
        <v>65</v>
      </c>
      <c r="C53" s="452" t="s">
        <v>44</v>
      </c>
      <c r="D53" s="453"/>
      <c r="E53" s="456" t="s">
        <v>331</v>
      </c>
      <c r="F53" s="325" t="s">
        <v>270</v>
      </c>
      <c r="G53" s="326"/>
      <c r="H53" s="454" t="s">
        <v>70</v>
      </c>
      <c r="I53" s="325"/>
      <c r="J53" s="326"/>
      <c r="K53" s="454"/>
      <c r="L53" s="325"/>
      <c r="M53" s="326"/>
      <c r="N53" s="454"/>
      <c r="O53" s="6"/>
      <c r="P53" s="444"/>
      <c r="R53" s="7" t="str">
        <f>IF(OR(F$31="八重奏",F$31="七重奏"),IF(ISTEXT(F53),$R$2,$R$3),IF(ISTEXT(F53),$R$3,$R$2))</f>
        <v>ＯＫ</v>
      </c>
      <c r="S53" s="7"/>
      <c r="T53" s="7" t="str">
        <f>IF(OR(I$31="八重奏",I$31="七重奏"),IF(ISTEXT(I53),$R$2,$R$3),IF(ISTEXT(I53),$R$3,$R$2))</f>
        <v>ＯＫ</v>
      </c>
      <c r="U53" s="7"/>
      <c r="V53" s="191" t="str">
        <f>IF(OR(L$31="八重奏",L$31="七重奏"),IF(ISTEXT(L53),$R$2,$R$3),IF(ISTEXT(L53),$R$3,$R$2))</f>
        <v>ＯＫ</v>
      </c>
      <c r="W53" s="7"/>
    </row>
    <row r="54" spans="1:66" s="5" customFormat="1" ht="24" customHeight="1" x14ac:dyDescent="0.2">
      <c r="A54" s="6"/>
      <c r="B54" s="309"/>
      <c r="C54" s="206" t="s">
        <v>45</v>
      </c>
      <c r="D54" s="207" t="s">
        <v>250</v>
      </c>
      <c r="E54" s="353"/>
      <c r="F54" s="187" t="s">
        <v>169</v>
      </c>
      <c r="G54" s="188" t="s">
        <v>69</v>
      </c>
      <c r="H54" s="455"/>
      <c r="I54" s="187"/>
      <c r="J54" s="188"/>
      <c r="K54" s="455"/>
      <c r="L54" s="187"/>
      <c r="M54" s="188"/>
      <c r="N54" s="455"/>
      <c r="O54" s="6"/>
      <c r="P54" s="444"/>
      <c r="R54" s="7" t="str">
        <f>IF(OR(F$31="八重奏",F$31="七重奏"),IF(ISTEXT(F54),$R$2,$R$3),IF(ISTEXT(F54),$R$3,$R$2))</f>
        <v>ＯＫ</v>
      </c>
      <c r="S54" s="7" t="str">
        <f>IF(OR(F$31="八重奏",F$31="七重奏"),IF(ISTEXT(G54),$R$2,$R$3),IF(ISTEXT(G54),$R$3,$R$2))</f>
        <v>ＯＫ</v>
      </c>
      <c r="T54" s="7" t="str">
        <f>IF(OR(I$31="八重奏",I$31="七重奏"),IF(ISTEXT(I54),$R$2,$R$3),IF(ISTEXT(I54),$R$3,$R$2))</f>
        <v>ＯＫ</v>
      </c>
      <c r="U54" s="7" t="str">
        <f>IF(OR(I$31="八重奏",I$31="七重奏"),IF(ISTEXT(J54),$R$2,$R$3),IF(ISTEXT(J54),$R$3,$R$2))</f>
        <v>ＯＫ</v>
      </c>
      <c r="V54" s="191" t="str">
        <f>IF(OR(L$31="八重奏",L$31="七重奏"),IF(ISTEXT(L54),$R$2,$R$3),IF(ISTEXT(L54),$R$3,$R$2))</f>
        <v>ＯＫ</v>
      </c>
      <c r="W54" s="7" t="str">
        <f>IF(OR(L$31="八重奏",L$31="七重奏"),IF(ISTEXT(M54),$R$2,$R$3),IF(ISTEXT(M54),$R$3,$R$2))</f>
        <v>ＯＫ</v>
      </c>
    </row>
    <row r="55" spans="1:66" s="5" customFormat="1" ht="24" customHeight="1" x14ac:dyDescent="0.2">
      <c r="A55" s="6"/>
      <c r="B55" s="309" t="s">
        <v>66</v>
      </c>
      <c r="C55" s="450" t="s">
        <v>44</v>
      </c>
      <c r="D55" s="451"/>
      <c r="E55" s="456" t="s">
        <v>331</v>
      </c>
      <c r="F55" s="323"/>
      <c r="G55" s="324"/>
      <c r="H55" s="454"/>
      <c r="I55" s="323"/>
      <c r="J55" s="324"/>
      <c r="K55" s="454"/>
      <c r="L55" s="323"/>
      <c r="M55" s="324"/>
      <c r="N55" s="454"/>
      <c r="O55" s="6"/>
      <c r="P55" s="444"/>
      <c r="R55" s="7" t="str">
        <f>IF(F$31="八重奏",IF(ISTEXT(F55),$R$2,$R$3),IF(ISTEXT(F55),$R$3,$R$2))</f>
        <v>ＯＫ</v>
      </c>
      <c r="S55" s="7"/>
      <c r="T55" s="7" t="str">
        <f>IF(I$31="八重奏",IF(ISTEXT(I55),$R$2,$R$3),IF(ISTEXT(I55),$R$3,$R$2))</f>
        <v>ＯＫ</v>
      </c>
      <c r="U55" s="7"/>
      <c r="V55" s="191" t="str">
        <f>IF(L$31="八重奏",IF(ISTEXT(L55),$R$2,$R$3),IF(ISTEXT(L55),$R$3,$R$2))</f>
        <v>ＯＫ</v>
      </c>
      <c r="W55" s="7"/>
    </row>
    <row r="56" spans="1:66" s="5" customFormat="1" ht="24" customHeight="1" thickBot="1" x14ac:dyDescent="0.25">
      <c r="A56" s="6"/>
      <c r="B56" s="336"/>
      <c r="C56" s="204" t="s">
        <v>45</v>
      </c>
      <c r="D56" s="205" t="s">
        <v>250</v>
      </c>
      <c r="E56" s="467"/>
      <c r="F56" s="189"/>
      <c r="G56" s="190"/>
      <c r="H56" s="455"/>
      <c r="I56" s="189"/>
      <c r="J56" s="190"/>
      <c r="K56" s="455"/>
      <c r="L56" s="189"/>
      <c r="M56" s="190"/>
      <c r="N56" s="468"/>
      <c r="O56" s="6"/>
      <c r="P56" s="444"/>
      <c r="R56" s="7" t="str">
        <f>IF(F$31="八重奏",IF(ISTEXT(F56),$R$2,$R$3),IF(ISTEXT(F56),$R$3,$R$2))</f>
        <v>ＯＫ</v>
      </c>
      <c r="S56" s="7" t="str">
        <f>IF(F$31="八重奏",IF(ISTEXT(G56),$R$2,$R$3),IF(ISTEXT(G56),$R$3,$R$2))</f>
        <v>ＯＫ</v>
      </c>
      <c r="T56" s="7" t="str">
        <f>IF(I$31="八重奏",IF(ISTEXT(I56),$R$2,$R$3),IF(ISTEXT(I56),$R$3,$R$2))</f>
        <v>ＯＫ</v>
      </c>
      <c r="U56" s="7" t="str">
        <f>IF(I$31="八重奏",IF(ISTEXT(J56),$R$2,$R$3),IF(ISTEXT(J56),$R$3,$R$2))</f>
        <v>ＯＫ</v>
      </c>
      <c r="V56" s="191" t="str">
        <f>IF(L$31="八重奏",IF(ISTEXT(L56),$R$2,$R$3),IF(ISTEXT(L56),$R$3,$R$2))</f>
        <v>ＯＫ</v>
      </c>
      <c r="W56" s="7" t="str">
        <f>IF(L$31="八重奏",IF(ISTEXT(M56),$R$2,$R$3),IF(ISTEXT(M56),$R$3,$R$2))</f>
        <v>ＯＫ</v>
      </c>
    </row>
    <row r="57" spans="1:66" s="5" customFormat="1" ht="24" customHeight="1" thickBot="1" x14ac:dyDescent="0.25">
      <c r="A57" s="6"/>
      <c r="B57" s="345" t="s">
        <v>170</v>
      </c>
      <c r="C57" s="346"/>
      <c r="D57" s="346"/>
      <c r="E57" s="347"/>
      <c r="F57" s="448" t="s">
        <v>271</v>
      </c>
      <c r="G57" s="449"/>
      <c r="H57" s="80" t="s">
        <v>347</v>
      </c>
      <c r="I57" s="448"/>
      <c r="J57" s="449"/>
      <c r="K57" s="80" t="s">
        <v>71</v>
      </c>
      <c r="L57" s="448" t="s">
        <v>350</v>
      </c>
      <c r="M57" s="449"/>
      <c r="N57" s="80" t="s">
        <v>70</v>
      </c>
      <c r="O57" s="6"/>
      <c r="P57" s="167"/>
      <c r="R57" s="7" t="str">
        <f>IF(ISTEXT(H57),$R$2,$R$3)</f>
        <v>ＯＫ</v>
      </c>
      <c r="S57" s="7"/>
      <c r="T57" s="7" t="str">
        <f>IF(T$30=$R$2,IF(ISTEXT(K57),$R$2,$R$3),IF(ISTEXT(K57),$R$3,$R$2))</f>
        <v>ＯＫ</v>
      </c>
      <c r="U57" s="7"/>
      <c r="V57" s="191" t="str">
        <f>IF(V$30=$R$2,IF(ISTEXT(N57),$R$2,$R$3),IF(ISTEXT(N57),$R$3,$R$2))</f>
        <v>ＯＫ</v>
      </c>
      <c r="W57" s="7"/>
    </row>
    <row r="58" spans="1:66" s="5" customFormat="1" ht="24" customHeight="1" thickBot="1" x14ac:dyDescent="0.25">
      <c r="A58" s="6"/>
      <c r="B58" s="345" t="s">
        <v>181</v>
      </c>
      <c r="C58" s="346"/>
      <c r="D58" s="346"/>
      <c r="E58" s="347"/>
      <c r="F58" s="445">
        <v>13</v>
      </c>
      <c r="G58" s="446"/>
      <c r="H58" s="447"/>
      <c r="I58" s="445">
        <v>0</v>
      </c>
      <c r="J58" s="446"/>
      <c r="K58" s="447"/>
      <c r="L58" s="445">
        <v>2</v>
      </c>
      <c r="M58" s="446"/>
      <c r="N58" s="447"/>
      <c r="O58" s="6"/>
      <c r="P58" s="167"/>
      <c r="R58" s="7" t="str">
        <f>IF(ISNUMBER(F58),$R$2,$R$3)</f>
        <v>ＯＫ</v>
      </c>
      <c r="S58" s="7"/>
      <c r="T58" s="7" t="str">
        <f>IF(T$30=$R$2,IF(ISNUMBER(I58),$R$2,$R$3),IF(ISNUMBER(I58),$R$3,$R$2))</f>
        <v>ＯＫ</v>
      </c>
      <c r="U58" s="7"/>
      <c r="V58" s="191" t="str">
        <f>IF(V$30=$R$2,IF(ISNUMBER(L58),$R$2,$R$3),IF(ISNUMBER(L58),$R$3,$R$2))</f>
        <v>ＯＫ</v>
      </c>
      <c r="W58" s="7"/>
    </row>
    <row r="59" spans="1:66" s="5" customFormat="1" ht="24" customHeight="1" thickBot="1" x14ac:dyDescent="0.25">
      <c r="A59" s="6"/>
      <c r="B59" s="345" t="s">
        <v>310</v>
      </c>
      <c r="C59" s="346"/>
      <c r="D59" s="346"/>
      <c r="E59" s="347"/>
      <c r="F59" s="319" t="s">
        <v>272</v>
      </c>
      <c r="G59" s="321"/>
      <c r="H59" s="80" t="s">
        <v>273</v>
      </c>
      <c r="I59" s="319" t="s">
        <v>286</v>
      </c>
      <c r="J59" s="321"/>
      <c r="K59" s="80" t="s">
        <v>176</v>
      </c>
      <c r="L59" s="319"/>
      <c r="M59" s="321"/>
      <c r="N59" s="80" t="s">
        <v>175</v>
      </c>
      <c r="O59" s="6"/>
      <c r="P59" s="167"/>
      <c r="R59" s="7" t="str">
        <f t="shared" ref="R59" si="3">IF(ISTEXT(H59),$R$2,$R$3)</f>
        <v>ＯＫ</v>
      </c>
      <c r="S59" s="7"/>
      <c r="T59" s="7" t="str">
        <f>IF(T$30=$R$2,IF(ISTEXT(K59),$R$2,$R$3),IF(ISTEXT(K59),$R$3,$R$2))</f>
        <v>ＯＫ</v>
      </c>
      <c r="U59" s="7"/>
      <c r="V59" s="191" t="str">
        <f>IF(V$30=$R$2,IF(ISTEXT(N59),$R$2,$R$3),IF(ISTEXT(N59),$R$3,$R$2))</f>
        <v>ＯＫ</v>
      </c>
      <c r="W59" s="7"/>
    </row>
    <row r="60" spans="1:66" s="5" customFormat="1" ht="24" customHeight="1" thickBot="1" x14ac:dyDescent="0.25">
      <c r="A60" s="6"/>
      <c r="B60" s="348" t="s">
        <v>224</v>
      </c>
      <c r="C60" s="349"/>
      <c r="D60" s="349"/>
      <c r="E60" s="350"/>
      <c r="F60" s="319">
        <v>1</v>
      </c>
      <c r="G60" s="320"/>
      <c r="H60" s="321"/>
      <c r="I60" s="319">
        <v>1</v>
      </c>
      <c r="J60" s="320"/>
      <c r="K60" s="321"/>
      <c r="L60" s="319">
        <v>1</v>
      </c>
      <c r="M60" s="320"/>
      <c r="N60" s="321"/>
      <c r="O60" s="6"/>
      <c r="P60" s="168" t="s">
        <v>177</v>
      </c>
      <c r="R60" s="7" t="str">
        <f>IF(ISNUMBER(F60),$R$2,$R$3)</f>
        <v>ＯＫ</v>
      </c>
      <c r="S60" s="7"/>
      <c r="T60" s="7" t="str">
        <f>IF(T$30=$R$2,IF(ISNUMBER(I60),$R$2,$R$3),IF(ISNUMBER(I60),$R$3,$R$2))</f>
        <v>ＯＫ</v>
      </c>
      <c r="U60" s="7"/>
      <c r="V60" s="191" t="str">
        <f>IF(V$30=$R$2,IF(ISNUMBER(L60),$R$2,$R$3),IF(ISNUMBER(L60),$R$3,$R$2))</f>
        <v>ＯＫ</v>
      </c>
      <c r="W60" s="7"/>
      <c r="X60" s="5">
        <v>0</v>
      </c>
      <c r="Z60" s="5">
        <v>1</v>
      </c>
      <c r="AA60" s="5">
        <v>2</v>
      </c>
      <c r="AC60" s="5">
        <v>3</v>
      </c>
      <c r="AD60" s="5">
        <v>4</v>
      </c>
      <c r="AE60" s="5">
        <v>5</v>
      </c>
      <c r="AF60" s="5">
        <v>6</v>
      </c>
      <c r="AG60" s="5">
        <v>7</v>
      </c>
      <c r="AH60" s="5">
        <v>8</v>
      </c>
      <c r="AI60" s="5">
        <v>9</v>
      </c>
      <c r="AJ60" s="5">
        <v>10</v>
      </c>
      <c r="AK60" s="5">
        <v>11</v>
      </c>
      <c r="AL60" s="5">
        <v>12</v>
      </c>
      <c r="AM60" s="5">
        <v>13</v>
      </c>
      <c r="AN60" s="5">
        <v>14</v>
      </c>
      <c r="AO60" s="5">
        <v>15</v>
      </c>
      <c r="AP60" s="5">
        <v>16</v>
      </c>
      <c r="AQ60" s="5">
        <v>17</v>
      </c>
      <c r="AR60" s="5">
        <v>18</v>
      </c>
      <c r="AS60" s="5">
        <v>19</v>
      </c>
      <c r="AT60" s="5">
        <v>20</v>
      </c>
    </row>
    <row r="61" spans="1:66" s="5" customFormat="1" ht="24" customHeight="1" thickBot="1" x14ac:dyDescent="0.25">
      <c r="A61" s="6"/>
      <c r="B61" s="339" t="s">
        <v>67</v>
      </c>
      <c r="C61" s="340"/>
      <c r="D61" s="340"/>
      <c r="E61" s="341"/>
      <c r="F61" s="342">
        <v>0.1944444444444445</v>
      </c>
      <c r="G61" s="343"/>
      <c r="H61" s="344"/>
      <c r="I61" s="342">
        <v>0.12500000000000003</v>
      </c>
      <c r="J61" s="343"/>
      <c r="K61" s="344"/>
      <c r="L61" s="342">
        <v>0.16666666666666671</v>
      </c>
      <c r="M61" s="343"/>
      <c r="N61" s="344"/>
      <c r="O61" s="6"/>
      <c r="P61" s="329"/>
      <c r="R61" s="7" t="str">
        <f>IF(ISNUMBER(F61),$R$2,$R$3)</f>
        <v>ＯＫ</v>
      </c>
      <c r="S61" s="7"/>
      <c r="T61" s="7" t="str">
        <f>IF(T$30=$R$2,IF(ISNUMBER(I61),$R$2,$R$3),IF(ISNUMBER(I61),$R$3,$R$2))</f>
        <v>ＯＫ</v>
      </c>
      <c r="U61" s="7"/>
      <c r="V61" s="191" t="str">
        <f>IF(V$30=$R$2,IF(ISNUMBER(L61),$R$2,$R$3),IF(ISNUMBER(L61),$R$3,$R$2))</f>
        <v>ＯＫ</v>
      </c>
      <c r="W61" s="7"/>
      <c r="Z61" s="11">
        <v>6.25E-2</v>
      </c>
      <c r="AA61" s="11">
        <f t="shared" ref="AA61:AV61" si="4">Z61+TIME(0,10,0)</f>
        <v>6.9444444444444448E-2</v>
      </c>
      <c r="AB61" s="11"/>
      <c r="AC61" s="11">
        <f>AA61+TIME(0,10,0)</f>
        <v>7.6388888888888895E-2</v>
      </c>
      <c r="AD61" s="11">
        <f t="shared" si="4"/>
        <v>8.3333333333333343E-2</v>
      </c>
      <c r="AE61" s="11">
        <f t="shared" si="4"/>
        <v>9.027777777777779E-2</v>
      </c>
      <c r="AF61" s="11">
        <f t="shared" si="4"/>
        <v>9.7222222222222238E-2</v>
      </c>
      <c r="AG61" s="11">
        <f t="shared" si="4"/>
        <v>0.10416666666666669</v>
      </c>
      <c r="AH61" s="11">
        <f t="shared" si="4"/>
        <v>0.11111111111111113</v>
      </c>
      <c r="AI61" s="11">
        <f t="shared" si="4"/>
        <v>0.11805555555555558</v>
      </c>
      <c r="AJ61" s="11">
        <f t="shared" si="4"/>
        <v>0.12500000000000003</v>
      </c>
      <c r="AK61" s="11">
        <f t="shared" si="4"/>
        <v>0.13194444444444448</v>
      </c>
      <c r="AL61" s="11">
        <f t="shared" si="4"/>
        <v>0.13888888888888892</v>
      </c>
      <c r="AM61" s="11">
        <f t="shared" si="4"/>
        <v>0.14583333333333337</v>
      </c>
      <c r="AN61" s="11">
        <f t="shared" si="4"/>
        <v>0.15277777777777782</v>
      </c>
      <c r="AO61" s="11">
        <f t="shared" si="4"/>
        <v>0.15972222222222227</v>
      </c>
      <c r="AP61" s="11">
        <f t="shared" si="4"/>
        <v>0.16666666666666671</v>
      </c>
      <c r="AQ61" s="11">
        <f t="shared" si="4"/>
        <v>0.17361111111111116</v>
      </c>
      <c r="AR61" s="11">
        <f t="shared" si="4"/>
        <v>0.18055555555555561</v>
      </c>
      <c r="AS61" s="11">
        <f t="shared" si="4"/>
        <v>0.18750000000000006</v>
      </c>
      <c r="AT61" s="11">
        <f t="shared" si="4"/>
        <v>0.1944444444444445</v>
      </c>
      <c r="AU61" s="11">
        <f t="shared" si="4"/>
        <v>0.20138888888888895</v>
      </c>
      <c r="AV61" s="11">
        <f t="shared" si="4"/>
        <v>0.2083333333333334</v>
      </c>
      <c r="AW61" s="11"/>
      <c r="AX61" s="11"/>
      <c r="AY61" s="11"/>
      <c r="AZ61" s="11"/>
      <c r="BA61" s="11"/>
      <c r="BB61" s="11"/>
      <c r="BC61" s="11"/>
      <c r="BD61" s="11"/>
      <c r="BE61" s="11"/>
      <c r="BF61" s="11"/>
      <c r="BG61" s="11"/>
    </row>
    <row r="62" spans="1:66" s="5" customFormat="1" ht="24" customHeight="1" thickBot="1" x14ac:dyDescent="0.25">
      <c r="A62" s="6"/>
      <c r="B62" s="339" t="s">
        <v>235</v>
      </c>
      <c r="C62" s="340"/>
      <c r="D62" s="340"/>
      <c r="E62" s="341"/>
      <c r="F62" s="342" t="s">
        <v>68</v>
      </c>
      <c r="G62" s="343"/>
      <c r="H62" s="344"/>
      <c r="I62" s="342" t="s">
        <v>69</v>
      </c>
      <c r="J62" s="343"/>
      <c r="K62" s="344"/>
      <c r="L62" s="342" t="s">
        <v>69</v>
      </c>
      <c r="M62" s="343"/>
      <c r="N62" s="344"/>
      <c r="O62" s="6"/>
      <c r="P62" s="329"/>
      <c r="R62" s="7" t="str">
        <f>IF(ISTEXT(F62),$R$2,$R$3)</f>
        <v>ＯＫ</v>
      </c>
      <c r="S62" s="7"/>
      <c r="T62" s="7" t="str">
        <f>IF(T$31=$R$2,IF(ISTEXT(I62),$R$2,$R$3),IF(ISTEXT(I62),$R$3,$R$2))</f>
        <v>ＯＫ</v>
      </c>
      <c r="U62" s="7"/>
      <c r="V62" s="191" t="str">
        <f>IF(V$31=$R$2,IF(ISTEXT(L62),$R$2,$R$3),IF(ISTEXT(L62),$R$3,$R$2))</f>
        <v>ＯＫ</v>
      </c>
      <c r="W62" s="7"/>
      <c r="Z62" s="5" t="s">
        <v>68</v>
      </c>
      <c r="AA62" s="5" t="s">
        <v>69</v>
      </c>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row>
    <row r="63" spans="1:66" s="5" customFormat="1" ht="24" customHeight="1" thickBot="1" x14ac:dyDescent="0.25">
      <c r="A63" s="6"/>
      <c r="B63" s="339" t="s">
        <v>131</v>
      </c>
      <c r="C63" s="340"/>
      <c r="D63" s="340"/>
      <c r="E63" s="341"/>
      <c r="F63" s="333" t="s">
        <v>68</v>
      </c>
      <c r="G63" s="334"/>
      <c r="H63" s="335"/>
      <c r="I63" s="333" t="s">
        <v>69</v>
      </c>
      <c r="J63" s="334"/>
      <c r="K63" s="335"/>
      <c r="L63" s="333" t="s">
        <v>68</v>
      </c>
      <c r="M63" s="334"/>
      <c r="N63" s="335"/>
      <c r="O63" s="6"/>
      <c r="P63" s="329"/>
      <c r="R63" s="7" t="str">
        <f>IF(ISTEXT(F63),$R$2,$R$3)</f>
        <v>ＯＫ</v>
      </c>
      <c r="S63" s="7"/>
      <c r="T63" s="7" t="str">
        <f>IF(T$30=$R$2,IF(ISTEXT(I63),$R$2,$R$3),IF(ISTEXT(I63),$R$3,$R$2))</f>
        <v>ＯＫ</v>
      </c>
      <c r="U63" s="7"/>
      <c r="V63" s="191" t="str">
        <f>IF(V$30=$R$2,IF(ISTEXT(L63),$R$2,$R$3),IF(ISTEXT(L63),$R$3,$R$2))</f>
        <v>ＯＫ</v>
      </c>
      <c r="W63" s="7"/>
      <c r="Z63" s="5" t="s">
        <v>68</v>
      </c>
      <c r="AA63" s="5" t="s">
        <v>69</v>
      </c>
      <c r="AB63" s="5" t="s">
        <v>349</v>
      </c>
      <c r="AC63" s="5" t="s">
        <v>129</v>
      </c>
      <c r="AD63" s="5" t="s">
        <v>130</v>
      </c>
      <c r="AE63" s="5" t="s">
        <v>173</v>
      </c>
      <c r="AF63" s="5" t="s">
        <v>174</v>
      </c>
      <c r="AG63" s="5" t="s">
        <v>175</v>
      </c>
    </row>
    <row r="64" spans="1:66" s="5" customFormat="1" ht="24" customHeight="1" x14ac:dyDescent="0.2">
      <c r="A64" s="89"/>
      <c r="B64" s="87"/>
      <c r="C64" s="87"/>
      <c r="D64" s="87"/>
      <c r="N64" s="88"/>
      <c r="O64" s="89"/>
      <c r="P64" s="89"/>
      <c r="R64" s="55"/>
      <c r="S64" s="55"/>
      <c r="T64" s="55"/>
      <c r="U64" s="55"/>
      <c r="V64" s="55"/>
      <c r="W64" s="55"/>
      <c r="X64" s="5">
        <v>0</v>
      </c>
      <c r="Z64" s="5">
        <v>1</v>
      </c>
      <c r="AA64" s="5">
        <v>2</v>
      </c>
      <c r="AC64" s="5">
        <v>3</v>
      </c>
      <c r="AD64" s="5">
        <v>4</v>
      </c>
      <c r="AE64" s="5">
        <v>5</v>
      </c>
      <c r="AF64" s="5">
        <v>6</v>
      </c>
      <c r="AG64" s="5">
        <v>7</v>
      </c>
      <c r="AH64" s="5">
        <v>8</v>
      </c>
      <c r="AI64" s="5">
        <v>9</v>
      </c>
      <c r="AJ64" s="5">
        <v>10</v>
      </c>
      <c r="AK64" s="5">
        <v>11</v>
      </c>
      <c r="AL64" s="5">
        <v>12</v>
      </c>
      <c r="AM64" s="5">
        <v>13</v>
      </c>
      <c r="AN64" s="5">
        <v>14</v>
      </c>
      <c r="AO64" s="5">
        <v>15</v>
      </c>
      <c r="AP64" s="5">
        <v>16</v>
      </c>
      <c r="AQ64" s="5">
        <v>17</v>
      </c>
      <c r="AR64" s="5">
        <v>18</v>
      </c>
      <c r="AS64" s="5">
        <v>19</v>
      </c>
      <c r="AT64" s="5">
        <v>20</v>
      </c>
      <c r="AU64" s="5">
        <v>21</v>
      </c>
      <c r="AV64" s="5">
        <v>22</v>
      </c>
      <c r="AW64" s="5">
        <v>23</v>
      </c>
      <c r="AX64" s="5">
        <v>24</v>
      </c>
      <c r="AY64" s="5">
        <v>25</v>
      </c>
      <c r="AZ64" s="5">
        <v>26</v>
      </c>
      <c r="BA64" s="5">
        <v>27</v>
      </c>
      <c r="BB64" s="5">
        <v>28</v>
      </c>
      <c r="BC64" s="5">
        <v>29</v>
      </c>
      <c r="BD64" s="5">
        <v>30</v>
      </c>
      <c r="BE64" s="5">
        <v>31</v>
      </c>
      <c r="BF64" s="5">
        <v>32</v>
      </c>
      <c r="BG64" s="5">
        <v>33</v>
      </c>
      <c r="BH64" s="5">
        <v>34</v>
      </c>
      <c r="BI64" s="5">
        <v>35</v>
      </c>
      <c r="BJ64" s="5">
        <v>36</v>
      </c>
      <c r="BK64" s="5">
        <v>37</v>
      </c>
      <c r="BL64" s="5">
        <v>38</v>
      </c>
      <c r="BM64" s="5">
        <v>39</v>
      </c>
      <c r="BN64" s="5">
        <v>40</v>
      </c>
    </row>
    <row r="65" spans="4:30" x14ac:dyDescent="0.2">
      <c r="N65" s="211"/>
      <c r="O65" s="211"/>
      <c r="R65" s="99"/>
      <c r="S65" s="99"/>
      <c r="T65" s="99"/>
      <c r="U65" s="99"/>
      <c r="V65" s="99"/>
      <c r="W65" s="99"/>
      <c r="Z65" s="5">
        <v>1</v>
      </c>
      <c r="AA65" s="1">
        <v>2</v>
      </c>
      <c r="AB65" s="1">
        <v>3</v>
      </c>
      <c r="AC65" s="160">
        <v>4</v>
      </c>
      <c r="AD65" s="160">
        <v>5</v>
      </c>
    </row>
    <row r="66" spans="4:30" ht="21" x14ac:dyDescent="0.2">
      <c r="D66" s="407" t="s">
        <v>223</v>
      </c>
      <c r="E66" s="407"/>
      <c r="F66" s="407"/>
      <c r="G66" s="407"/>
      <c r="H66" s="407"/>
      <c r="I66" s="407"/>
      <c r="J66" s="407"/>
      <c r="K66" s="407"/>
      <c r="L66" s="173"/>
      <c r="N66" s="211"/>
      <c r="O66" s="211"/>
      <c r="R66" s="99"/>
      <c r="S66" s="99"/>
      <c r="T66" s="99"/>
      <c r="U66" s="99"/>
      <c r="V66" s="99"/>
      <c r="W66" s="99"/>
    </row>
    <row r="67" spans="4:30" ht="16.2" x14ac:dyDescent="0.2">
      <c r="D67" s="90"/>
      <c r="E67" s="90"/>
      <c r="F67" s="90"/>
      <c r="G67" s="90"/>
      <c r="H67" s="90"/>
      <c r="I67" s="90"/>
      <c r="J67" s="90"/>
      <c r="K67" s="86"/>
      <c r="L67" s="86"/>
      <c r="N67" s="211"/>
      <c r="O67" s="211"/>
      <c r="R67" s="99"/>
      <c r="S67" s="99"/>
      <c r="T67" s="99"/>
      <c r="U67" s="99"/>
      <c r="V67" s="99"/>
      <c r="W67" s="99"/>
    </row>
    <row r="68" spans="4:30" ht="16.2" x14ac:dyDescent="0.2">
      <c r="D68" s="90"/>
      <c r="E68" s="90" t="s">
        <v>225</v>
      </c>
      <c r="F68" s="90"/>
      <c r="G68" s="90"/>
      <c r="H68" s="90"/>
      <c r="I68" s="90"/>
      <c r="J68" s="90"/>
      <c r="K68" s="86"/>
      <c r="L68" s="86"/>
      <c r="N68" s="211"/>
      <c r="O68" s="211"/>
      <c r="R68" s="99"/>
      <c r="S68" s="99"/>
      <c r="T68" s="99"/>
      <c r="U68" s="99"/>
      <c r="V68" s="99"/>
      <c r="W68" s="99"/>
    </row>
    <row r="69" spans="4:30" ht="16.2" x14ac:dyDescent="0.2">
      <c r="D69" s="97">
        <v>1</v>
      </c>
      <c r="E69" s="90" t="s">
        <v>217</v>
      </c>
      <c r="F69" s="90"/>
      <c r="G69" s="90"/>
      <c r="H69" s="90"/>
      <c r="I69" s="90"/>
      <c r="J69" s="90"/>
      <c r="K69" s="86"/>
      <c r="L69" s="86"/>
      <c r="N69" s="211"/>
      <c r="O69" s="211"/>
      <c r="R69" s="99"/>
      <c r="S69" s="99"/>
      <c r="T69" s="99"/>
      <c r="U69" s="99"/>
      <c r="V69" s="99"/>
      <c r="W69" s="99"/>
    </row>
    <row r="70" spans="4:30" ht="16.2" x14ac:dyDescent="0.2">
      <c r="D70" s="97">
        <v>2</v>
      </c>
      <c r="E70" s="90" t="s">
        <v>247</v>
      </c>
      <c r="F70" s="90"/>
      <c r="G70" s="90"/>
      <c r="H70" s="90"/>
      <c r="I70" s="90"/>
      <c r="J70" s="90"/>
      <c r="K70" s="86"/>
      <c r="L70" s="86"/>
      <c r="N70" s="211"/>
      <c r="O70" s="211"/>
      <c r="R70" s="99"/>
      <c r="S70" s="99"/>
      <c r="T70" s="99"/>
      <c r="U70" s="99"/>
      <c r="V70" s="99"/>
      <c r="W70" s="99"/>
    </row>
    <row r="71" spans="4:30" ht="16.2" x14ac:dyDescent="0.2">
      <c r="D71" s="97"/>
      <c r="E71" s="90" t="s">
        <v>222</v>
      </c>
      <c r="F71" s="90"/>
      <c r="G71" s="90"/>
      <c r="H71" s="90"/>
      <c r="I71" s="90"/>
      <c r="J71" s="90"/>
      <c r="K71" s="86"/>
      <c r="L71" s="86"/>
      <c r="N71" s="211"/>
      <c r="O71" s="211"/>
      <c r="R71" s="99"/>
      <c r="S71" s="99"/>
      <c r="T71" s="99"/>
      <c r="U71" s="99"/>
      <c r="V71" s="99"/>
      <c r="W71" s="99"/>
    </row>
    <row r="72" spans="4:30" ht="16.2" x14ac:dyDescent="0.2">
      <c r="D72" s="97">
        <v>3</v>
      </c>
      <c r="E72" s="90" t="s">
        <v>220</v>
      </c>
      <c r="F72" s="90"/>
      <c r="G72" s="90"/>
      <c r="H72" s="90"/>
      <c r="I72" s="90"/>
      <c r="J72" s="90"/>
      <c r="K72" s="86"/>
      <c r="L72" s="86"/>
      <c r="N72" s="211"/>
      <c r="O72" s="211"/>
      <c r="R72" s="99"/>
      <c r="S72" s="99"/>
      <c r="T72" s="99"/>
      <c r="U72" s="99"/>
      <c r="V72" s="99"/>
      <c r="W72" s="99"/>
    </row>
    <row r="73" spans="4:30" ht="16.2" x14ac:dyDescent="0.2">
      <c r="D73" s="97">
        <v>4</v>
      </c>
      <c r="E73" s="210" t="s">
        <v>221</v>
      </c>
      <c r="F73" s="90"/>
      <c r="G73" s="90"/>
      <c r="H73" s="90"/>
      <c r="I73" s="90"/>
      <c r="J73" s="90"/>
      <c r="K73" s="86"/>
      <c r="L73" s="86"/>
      <c r="N73" s="211"/>
      <c r="O73" s="211"/>
      <c r="R73" s="99"/>
      <c r="S73" s="99"/>
      <c r="T73" s="99"/>
      <c r="U73" s="99"/>
      <c r="V73" s="99"/>
      <c r="W73" s="99"/>
    </row>
    <row r="74" spans="4:30" ht="16.2" x14ac:dyDescent="0.2">
      <c r="D74" s="97">
        <v>5</v>
      </c>
      <c r="E74" s="90" t="s">
        <v>219</v>
      </c>
      <c r="F74" s="90"/>
      <c r="G74" s="90"/>
      <c r="H74" s="90"/>
      <c r="I74" s="90"/>
      <c r="J74" s="90"/>
      <c r="K74" s="86"/>
      <c r="L74" s="86"/>
      <c r="N74" s="211"/>
      <c r="O74" s="211"/>
    </row>
    <row r="75" spans="4:30" ht="16.2" x14ac:dyDescent="0.2">
      <c r="D75" s="90"/>
      <c r="E75" s="90"/>
      <c r="F75" s="90"/>
      <c r="G75" s="90"/>
      <c r="H75" s="90"/>
      <c r="I75" s="90"/>
      <c r="J75" s="90"/>
      <c r="K75" s="86"/>
      <c r="L75" s="86"/>
    </row>
    <row r="76" spans="4:30" ht="16.2" x14ac:dyDescent="0.2">
      <c r="D76" s="96" t="s">
        <v>218</v>
      </c>
      <c r="E76" s="96"/>
      <c r="F76" s="96"/>
      <c r="G76" s="96"/>
      <c r="H76" s="96"/>
      <c r="I76" s="96"/>
      <c r="J76" s="90"/>
      <c r="K76" s="86"/>
      <c r="L76" s="86"/>
    </row>
  </sheetData>
  <sheetProtection selectLockedCells="1"/>
  <mergeCells count="194">
    <mergeCell ref="D66:K66"/>
    <mergeCell ref="B60:E60"/>
    <mergeCell ref="F60:H60"/>
    <mergeCell ref="I60:K60"/>
    <mergeCell ref="L60:N60"/>
    <mergeCell ref="B61:E61"/>
    <mergeCell ref="F61:H61"/>
    <mergeCell ref="I61:K61"/>
    <mergeCell ref="L61:N61"/>
    <mergeCell ref="P61:P63"/>
    <mergeCell ref="B62:E62"/>
    <mergeCell ref="F62:H62"/>
    <mergeCell ref="I62:K62"/>
    <mergeCell ref="L62:N62"/>
    <mergeCell ref="B63:E63"/>
    <mergeCell ref="F63:H63"/>
    <mergeCell ref="I63:K63"/>
    <mergeCell ref="L63:N63"/>
    <mergeCell ref="L57:M57"/>
    <mergeCell ref="B58:E58"/>
    <mergeCell ref="F58:H58"/>
    <mergeCell ref="I58:K58"/>
    <mergeCell ref="L58:N58"/>
    <mergeCell ref="B59:E59"/>
    <mergeCell ref="F59:G59"/>
    <mergeCell ref="I59:J59"/>
    <mergeCell ref="L59:M59"/>
    <mergeCell ref="K51:K52"/>
    <mergeCell ref="L51:M51"/>
    <mergeCell ref="N51:N52"/>
    <mergeCell ref="P51:P56"/>
    <mergeCell ref="C53:D53"/>
    <mergeCell ref="E53:E54"/>
    <mergeCell ref="F53:G53"/>
    <mergeCell ref="I53:J53"/>
    <mergeCell ref="K53:K54"/>
    <mergeCell ref="L53:M53"/>
    <mergeCell ref="N53:N54"/>
    <mergeCell ref="C55:D55"/>
    <mergeCell ref="E55:E56"/>
    <mergeCell ref="F55:G55"/>
    <mergeCell ref="I55:J55"/>
    <mergeCell ref="K55:K56"/>
    <mergeCell ref="L55:M55"/>
    <mergeCell ref="N55:N56"/>
    <mergeCell ref="H55:H56"/>
    <mergeCell ref="K45:K46"/>
    <mergeCell ref="L45:M45"/>
    <mergeCell ref="N45:N46"/>
    <mergeCell ref="P46:P50"/>
    <mergeCell ref="C47:D47"/>
    <mergeCell ref="E47:E48"/>
    <mergeCell ref="F47:G47"/>
    <mergeCell ref="I47:J47"/>
    <mergeCell ref="K47:K48"/>
    <mergeCell ref="L47:M47"/>
    <mergeCell ref="N47:N48"/>
    <mergeCell ref="C49:D49"/>
    <mergeCell ref="E49:E50"/>
    <mergeCell ref="F49:G49"/>
    <mergeCell ref="I49:J49"/>
    <mergeCell ref="K49:K50"/>
    <mergeCell ref="L49:M49"/>
    <mergeCell ref="N49:N50"/>
    <mergeCell ref="C41:D41"/>
    <mergeCell ref="E41:E42"/>
    <mergeCell ref="F41:G41"/>
    <mergeCell ref="I41:J41"/>
    <mergeCell ref="K41:K42"/>
    <mergeCell ref="L41:M41"/>
    <mergeCell ref="N41:N42"/>
    <mergeCell ref="P41:P44"/>
    <mergeCell ref="C43:D43"/>
    <mergeCell ref="E43:E44"/>
    <mergeCell ref="F43:G43"/>
    <mergeCell ref="I43:J43"/>
    <mergeCell ref="K43:K44"/>
    <mergeCell ref="L43:M43"/>
    <mergeCell ref="N43:N44"/>
    <mergeCell ref="P38:P40"/>
    <mergeCell ref="C39:E39"/>
    <mergeCell ref="F39:H39"/>
    <mergeCell ref="I39:K39"/>
    <mergeCell ref="L39:N39"/>
    <mergeCell ref="C40:E40"/>
    <mergeCell ref="F40:H40"/>
    <mergeCell ref="I40:K40"/>
    <mergeCell ref="L40:N40"/>
    <mergeCell ref="C36:E36"/>
    <mergeCell ref="F36:H36"/>
    <mergeCell ref="I36:K36"/>
    <mergeCell ref="L36:N36"/>
    <mergeCell ref="C37:E37"/>
    <mergeCell ref="F37:H37"/>
    <mergeCell ref="I37:K37"/>
    <mergeCell ref="L37:N37"/>
    <mergeCell ref="C38:E38"/>
    <mergeCell ref="F38:H38"/>
    <mergeCell ref="I38:K38"/>
    <mergeCell ref="L38:N38"/>
    <mergeCell ref="C33:E33"/>
    <mergeCell ref="F33:H33"/>
    <mergeCell ref="I33:K33"/>
    <mergeCell ref="L33:N33"/>
    <mergeCell ref="C34:E34"/>
    <mergeCell ref="F34:H34"/>
    <mergeCell ref="I34:K34"/>
    <mergeCell ref="L34:N34"/>
    <mergeCell ref="C35:E35"/>
    <mergeCell ref="F35:H35"/>
    <mergeCell ref="I35:K35"/>
    <mergeCell ref="L35:N35"/>
    <mergeCell ref="B30:E30"/>
    <mergeCell ref="F30:H30"/>
    <mergeCell ref="I30:K30"/>
    <mergeCell ref="L30:N30"/>
    <mergeCell ref="B31:E31"/>
    <mergeCell ref="F31:H31"/>
    <mergeCell ref="I31:K31"/>
    <mergeCell ref="L31:N31"/>
    <mergeCell ref="C32:E32"/>
    <mergeCell ref="F32:H32"/>
    <mergeCell ref="I32:K32"/>
    <mergeCell ref="L32:N32"/>
    <mergeCell ref="P5:P37"/>
    <mergeCell ref="B6:L6"/>
    <mergeCell ref="B7:L7"/>
    <mergeCell ref="B8:L8"/>
    <mergeCell ref="B9:L9"/>
    <mergeCell ref="B10:L10"/>
    <mergeCell ref="B12:E12"/>
    <mergeCell ref="F12:H12"/>
    <mergeCell ref="B13:E13"/>
    <mergeCell ref="F13:H13"/>
    <mergeCell ref="B14:E14"/>
    <mergeCell ref="F14:H14"/>
    <mergeCell ref="B15:E15"/>
    <mergeCell ref="F15:H15"/>
    <mergeCell ref="B16:E16"/>
    <mergeCell ref="F16:H16"/>
    <mergeCell ref="B17:E17"/>
    <mergeCell ref="F17:H17"/>
    <mergeCell ref="C18:E18"/>
    <mergeCell ref="F18:H18"/>
    <mergeCell ref="C19:E19"/>
    <mergeCell ref="F19:H19"/>
    <mergeCell ref="I29:K29"/>
    <mergeCell ref="L29:N29"/>
    <mergeCell ref="A2:O2"/>
    <mergeCell ref="A3:O3"/>
    <mergeCell ref="B32:B34"/>
    <mergeCell ref="B35:B37"/>
    <mergeCell ref="B41:B42"/>
    <mergeCell ref="H41:H42"/>
    <mergeCell ref="B38:B40"/>
    <mergeCell ref="B43:B44"/>
    <mergeCell ref="H43:H44"/>
    <mergeCell ref="B5:L5"/>
    <mergeCell ref="C20:E20"/>
    <mergeCell ref="F20:H20"/>
    <mergeCell ref="C21:E21"/>
    <mergeCell ref="F21:H21"/>
    <mergeCell ref="F22:G22"/>
    <mergeCell ref="F23:G23"/>
    <mergeCell ref="F24:G24"/>
    <mergeCell ref="F25:G25"/>
    <mergeCell ref="B22:C23"/>
    <mergeCell ref="B24:C25"/>
    <mergeCell ref="B18:B21"/>
    <mergeCell ref="B27:M27"/>
    <mergeCell ref="B29:E29"/>
    <mergeCell ref="F29:H29"/>
    <mergeCell ref="B45:B46"/>
    <mergeCell ref="H45:H46"/>
    <mergeCell ref="C45:D45"/>
    <mergeCell ref="E45:E46"/>
    <mergeCell ref="F45:G45"/>
    <mergeCell ref="I45:J45"/>
    <mergeCell ref="B47:B48"/>
    <mergeCell ref="H47:H48"/>
    <mergeCell ref="B49:B50"/>
    <mergeCell ref="H49:H50"/>
    <mergeCell ref="B51:B52"/>
    <mergeCell ref="H51:H52"/>
    <mergeCell ref="B53:B54"/>
    <mergeCell ref="H53:H54"/>
    <mergeCell ref="C51:D51"/>
    <mergeCell ref="E51:E52"/>
    <mergeCell ref="F51:G51"/>
    <mergeCell ref="I51:J51"/>
    <mergeCell ref="B57:E57"/>
    <mergeCell ref="F57:G57"/>
    <mergeCell ref="I57:J57"/>
    <mergeCell ref="B55:B56"/>
  </mergeCells>
  <phoneticPr fontId="28"/>
  <dataValidations count="14">
    <dataValidation allowBlank="1" showInputMessage="1" showErrorMessage="1" sqref="F26:H26" xr:uid="{77880614-50D5-4316-A019-EAB5053691DE}"/>
    <dataValidation type="list" allowBlank="1" showInputMessage="1" showErrorMessage="1" sqref="I56 F54 F52 F50 F48 F46 F44 F42 F56 I54 I52 I50 I48 I46 I44 I42 L42 L44 L46 L48 L50 L52 L54 L56" xr:uid="{5856D01A-85E8-417E-A436-197AD12CA7BE}">
      <formula1>$Z$42:$BG$42</formula1>
    </dataValidation>
    <dataValidation type="list" allowBlank="1" showInputMessage="1" showErrorMessage="1" sqref="F31:N31" xr:uid="{F62A2B16-44EF-4B6D-B899-1850C86A2A89}">
      <formula1>$Z$31:$AE$31</formula1>
    </dataValidation>
    <dataValidation type="list" allowBlank="1" showInputMessage="1" showErrorMessage="1" sqref="F30:N30" xr:uid="{0F077CED-D6D7-40FC-8FD6-E0FB1701F9C6}">
      <formula1>$Z$30:$AM$30</formula1>
    </dataValidation>
    <dataValidation type="list" allowBlank="1" showInputMessage="1" showErrorMessage="1" sqref="F13:H13" xr:uid="{0F912D42-AC63-4CC2-8C0E-7417D7AB4D4D}">
      <formula1>$Z$13:$AE$13</formula1>
    </dataValidation>
    <dataValidation type="list" allowBlank="1" showInputMessage="1" showErrorMessage="1" sqref="F12:H12" xr:uid="{EBCC4ED7-FEC4-4295-940C-D48254DA6D85}">
      <formula1>$Z$12:$AD$12</formula1>
    </dataValidation>
    <dataValidation type="list" allowBlank="1" showInputMessage="1" showErrorMessage="1" sqref="M48 G42 G50 G56 G44 G46 G54 G52 G48 M42 M50 M56 M44 M46 M54 M52 J42 J50 J56 J44 J46 J54 J52 J48" xr:uid="{66BE11AC-6347-4EB7-B997-301EFCC9870C}">
      <formula1>$Y$42:$BH$42</formula1>
    </dataValidation>
    <dataValidation type="list" allowBlank="1" showInputMessage="1" showErrorMessage="1" sqref="F58:N58" xr:uid="{77D71878-7D18-4FDA-8103-BF057EE7D627}">
      <formula1>$X$60:$AT$60</formula1>
    </dataValidation>
    <dataValidation type="list" allowBlank="1" showInputMessage="1" showErrorMessage="1" errorTitle="もう一度！" error="○か×を選択してください" sqref="K59 H59 N59" xr:uid="{3D59D620-7D12-4B22-8F76-F0A6C8009E8D}">
      <formula1>$AE$63:$AG$63</formula1>
    </dataValidation>
    <dataValidation type="list" allowBlank="1" showInputMessage="1" showErrorMessage="1" sqref="F62:N63" xr:uid="{6A5CF4B3-8A94-401B-B579-83AA0B5F9D04}">
      <formula1>$Z$63:$AA$63</formula1>
    </dataValidation>
    <dataValidation type="list" allowBlank="1" showInputMessage="1" showErrorMessage="1" sqref="F61:N61" xr:uid="{7CD95066-F8EE-4F92-9CA3-D17E14868D50}">
      <formula1>$Z$61:$AV$61</formula1>
    </dataValidation>
    <dataValidation type="list" allowBlank="1" showInputMessage="1" showErrorMessage="1" errorTitle="もう一度！" error="○か×を選択してください" sqref="N51 H47 H49 H51 H53 H55 H41 N55 N53 H45 N41 H43 N43 N45 N47 N49 K43 K41 K45 K47 K49 K51 K53 K55" xr:uid="{B4E4AB4E-8655-40E1-8FF8-3506C6CB1CAC}">
      <formula1>$AC$63:$AD$63</formula1>
    </dataValidation>
    <dataValidation type="list" allowBlank="1" showInputMessage="1" showErrorMessage="1" errorTitle="もう一度！" error="○か×を選択してください" sqref="H57 N57 K57" xr:uid="{843743F4-3C4B-4B7A-8D14-1CBC124092D0}">
      <formula1>$AB$63:$AD$63</formula1>
    </dataValidation>
    <dataValidation type="list" allowBlank="1" showInputMessage="1" showErrorMessage="1" sqref="F60:N60" xr:uid="{BB5854C9-4DD5-40BE-B68C-236650EFF603}">
      <formula1>$Z$65:$AD$65</formula1>
    </dataValidation>
  </dataValidations>
  <pageMargins left="0.59020397231334776" right="0.59020397231334776" top="0.59020397231334776" bottom="0.59020397231334776" header="0.51174154431801144" footer="0.51174154431801144"/>
  <pageSetup paperSize="9" scale="47" orientation="portrait" r:id="rId1"/>
  <headerFooter alignWithMargins="0"/>
  <rowBreaks count="1" manualBreakCount="1">
    <brk id="63" max="15"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J39"/>
  <sheetViews>
    <sheetView showGridLines="0" view="pageBreakPreview" zoomScaleSheetLayoutView="100" workbookViewId="0">
      <selection activeCell="U1" sqref="U1"/>
    </sheetView>
  </sheetViews>
  <sheetFormatPr defaultColWidth="8" defaultRowHeight="12" x14ac:dyDescent="0.2"/>
  <cols>
    <col min="1" max="1" width="5.6640625" style="12" customWidth="1"/>
    <col min="2" max="2" width="6.6640625" style="12" customWidth="1"/>
    <col min="3" max="4" width="9.44140625" style="12" customWidth="1"/>
    <col min="5" max="5" width="3.44140625" style="12" customWidth="1"/>
    <col min="6" max="6" width="5" style="12" customWidth="1"/>
    <col min="7" max="7" width="4.44140625" style="12" customWidth="1"/>
    <col min="8" max="8" width="9.44140625" style="12" customWidth="1"/>
    <col min="9" max="9" width="3.44140625" style="12" customWidth="1"/>
    <col min="10" max="10" width="5.6640625" style="12" customWidth="1"/>
    <col min="11" max="11" width="3.88671875" style="12" customWidth="1"/>
    <col min="12" max="12" width="9.44140625" style="12" customWidth="1"/>
    <col min="13" max="13" width="3.44140625" style="12" customWidth="1"/>
    <col min="14" max="14" width="5.6640625" style="12" customWidth="1"/>
    <col min="15" max="15" width="3.88671875" style="12" customWidth="1"/>
    <col min="16" max="17" width="3.44140625" style="12" customWidth="1"/>
    <col min="18" max="18" width="2.44140625" style="12" customWidth="1"/>
    <col min="19" max="19" width="3.44140625" style="12" customWidth="1"/>
    <col min="20" max="21" width="2.44140625" style="12" customWidth="1"/>
    <col min="22" max="22" width="8" style="12"/>
    <col min="23" max="23" width="8" style="102"/>
    <col min="24" max="16384" width="8" style="12"/>
  </cols>
  <sheetData>
    <row r="1" spans="1:24" ht="42" customHeight="1" x14ac:dyDescent="0.2">
      <c r="A1" s="16"/>
      <c r="B1" s="546" t="str">
        <f>データシート!A1&amp;"参加申込書"</f>
        <v>令和４年度　第57回茨城県アンサンブルコンテスト県西地区大会参加申込書</v>
      </c>
      <c r="C1" s="546"/>
      <c r="D1" s="546"/>
      <c r="E1" s="546"/>
      <c r="F1" s="546"/>
      <c r="G1" s="546"/>
      <c r="H1" s="546"/>
      <c r="I1" s="546"/>
      <c r="J1" s="546"/>
      <c r="K1" s="546"/>
      <c r="L1" s="546"/>
      <c r="M1" s="546"/>
      <c r="N1" s="546"/>
      <c r="O1" s="546"/>
      <c r="P1" s="546"/>
      <c r="Q1" s="17"/>
      <c r="R1" s="17"/>
      <c r="S1" s="17"/>
      <c r="T1" s="17"/>
      <c r="U1" s="18"/>
    </row>
    <row r="2" spans="1:24" ht="7.5" customHeight="1" thickBot="1" x14ac:dyDescent="0.25">
      <c r="A2" s="16"/>
      <c r="B2" s="16"/>
      <c r="C2" s="16"/>
      <c r="D2" s="16"/>
      <c r="E2" s="16"/>
      <c r="F2" s="16"/>
      <c r="G2" s="16"/>
      <c r="H2" s="16"/>
      <c r="I2" s="16"/>
      <c r="J2" s="16"/>
      <c r="K2" s="16"/>
      <c r="L2" s="16"/>
      <c r="M2" s="16"/>
      <c r="N2" s="16"/>
      <c r="O2" s="16"/>
      <c r="P2" s="16"/>
      <c r="Q2" s="16"/>
      <c r="R2" s="16"/>
      <c r="S2" s="16"/>
      <c r="T2" s="16"/>
      <c r="U2" s="13"/>
    </row>
    <row r="3" spans="1:24" ht="35.25" customHeight="1" x14ac:dyDescent="0.2">
      <c r="A3" s="547" t="s">
        <v>338</v>
      </c>
      <c r="B3" s="548"/>
      <c r="C3" s="549" t="str">
        <f>データシート!C3</f>
        <v>県西</v>
      </c>
      <c r="D3" s="550"/>
      <c r="E3" s="551" t="s">
        <v>328</v>
      </c>
      <c r="F3" s="552"/>
      <c r="G3" s="553"/>
      <c r="H3" s="554" t="s">
        <v>132</v>
      </c>
      <c r="I3" s="555"/>
      <c r="J3" s="555"/>
      <c r="K3" s="548"/>
      <c r="L3" s="556">
        <f>データシート!B3</f>
        <v>0</v>
      </c>
      <c r="M3" s="557"/>
      <c r="N3" s="557"/>
      <c r="O3" s="137" t="s">
        <v>73</v>
      </c>
      <c r="P3" s="137"/>
      <c r="Q3" s="137"/>
      <c r="R3" s="137"/>
      <c r="S3" s="138"/>
      <c r="T3" s="58"/>
      <c r="U3" s="19"/>
    </row>
    <row r="4" spans="1:24" ht="2.25" customHeight="1" x14ac:dyDescent="0.2">
      <c r="A4" s="478"/>
      <c r="B4" s="479"/>
      <c r="C4" s="479"/>
      <c r="D4" s="479"/>
      <c r="E4" s="479"/>
      <c r="F4" s="479"/>
      <c r="G4" s="479"/>
      <c r="H4" s="479"/>
      <c r="I4" s="479"/>
      <c r="J4" s="479"/>
      <c r="K4" s="479"/>
      <c r="L4" s="479"/>
      <c r="M4" s="479"/>
      <c r="N4" s="479"/>
      <c r="O4" s="479"/>
      <c r="P4" s="479"/>
      <c r="Q4" s="479"/>
      <c r="R4" s="479"/>
      <c r="S4" s="42"/>
      <c r="T4" s="59"/>
      <c r="U4" s="20"/>
    </row>
    <row r="5" spans="1:24" ht="20.100000000000001" customHeight="1" x14ac:dyDescent="0.2">
      <c r="A5" s="517" t="s">
        <v>5</v>
      </c>
      <c r="B5" s="518"/>
      <c r="C5" s="580">
        <f>データシート!$E$3</f>
        <v>0</v>
      </c>
      <c r="D5" s="581"/>
      <c r="E5" s="581"/>
      <c r="F5" s="581"/>
      <c r="G5" s="582"/>
      <c r="H5" s="583" t="s">
        <v>74</v>
      </c>
      <c r="I5" s="584"/>
      <c r="J5" s="584"/>
      <c r="K5" s="585"/>
      <c r="L5" s="586" t="s">
        <v>67</v>
      </c>
      <c r="M5" s="585"/>
      <c r="N5" s="587" t="s">
        <v>320</v>
      </c>
      <c r="O5" s="588"/>
      <c r="P5" s="588"/>
      <c r="Q5" s="588"/>
      <c r="R5" s="588"/>
      <c r="S5" s="589"/>
      <c r="T5" s="60"/>
      <c r="U5" s="23"/>
    </row>
    <row r="6" spans="1:24" ht="45" customHeight="1" x14ac:dyDescent="0.2">
      <c r="A6" s="519"/>
      <c r="B6" s="520"/>
      <c r="C6" s="572">
        <f>データシート!D3</f>
        <v>0</v>
      </c>
      <c r="D6" s="573"/>
      <c r="E6" s="573"/>
      <c r="F6" s="573"/>
      <c r="G6" s="100" t="s">
        <v>75</v>
      </c>
      <c r="H6" s="574">
        <f>データシート!G3</f>
        <v>0</v>
      </c>
      <c r="I6" s="575"/>
      <c r="J6" s="576">
        <f>データシート!H3</f>
        <v>0</v>
      </c>
      <c r="K6" s="577"/>
      <c r="L6" s="578">
        <f>データシート!I3</f>
        <v>0</v>
      </c>
      <c r="M6" s="579"/>
      <c r="N6" s="566">
        <f>データシート!K3</f>
        <v>0</v>
      </c>
      <c r="O6" s="567"/>
      <c r="P6" s="567"/>
      <c r="Q6" s="567"/>
      <c r="R6" s="567"/>
      <c r="S6" s="568"/>
      <c r="T6" s="59"/>
      <c r="U6" s="20"/>
    </row>
    <row r="7" spans="1:24" ht="20.100000000000001" customHeight="1" x14ac:dyDescent="0.2">
      <c r="A7" s="21"/>
      <c r="B7" s="22"/>
      <c r="C7" s="569">
        <f>IF(データシート!M3="","",データシート!M3)</f>
        <v>0</v>
      </c>
      <c r="D7" s="570"/>
      <c r="E7" s="570"/>
      <c r="F7" s="570"/>
      <c r="G7" s="570"/>
      <c r="H7" s="570"/>
      <c r="I7" s="570"/>
      <c r="J7" s="570"/>
      <c r="K7" s="570"/>
      <c r="L7" s="570"/>
      <c r="M7" s="570"/>
      <c r="N7" s="570"/>
      <c r="O7" s="570"/>
      <c r="P7" s="570"/>
      <c r="Q7" s="570"/>
      <c r="R7" s="570"/>
      <c r="S7" s="571"/>
      <c r="T7" s="61"/>
      <c r="U7" s="24"/>
    </row>
    <row r="8" spans="1:24" ht="45" customHeight="1" x14ac:dyDescent="0.2">
      <c r="A8" s="558" t="s">
        <v>76</v>
      </c>
      <c r="B8" s="559"/>
      <c r="C8" s="560">
        <f>IF(データシート!L3="","",データシート!L3)</f>
        <v>0</v>
      </c>
      <c r="D8" s="561"/>
      <c r="E8" s="561"/>
      <c r="F8" s="561"/>
      <c r="G8" s="561"/>
      <c r="H8" s="561"/>
      <c r="I8" s="561"/>
      <c r="J8" s="561"/>
      <c r="K8" s="561"/>
      <c r="L8" s="561"/>
      <c r="M8" s="561"/>
      <c r="N8" s="561"/>
      <c r="O8" s="561"/>
      <c r="P8" s="561"/>
      <c r="Q8" s="561"/>
      <c r="R8" s="561"/>
      <c r="S8" s="562"/>
      <c r="T8" s="83"/>
      <c r="U8" s="25"/>
    </row>
    <row r="9" spans="1:24" ht="20.100000000000001" customHeight="1" x14ac:dyDescent="0.2">
      <c r="A9" s="26"/>
      <c r="B9" s="27"/>
      <c r="C9" s="563">
        <f>IF(データシート!N3="","",データシート!N3)</f>
        <v>0</v>
      </c>
      <c r="D9" s="564"/>
      <c r="E9" s="564"/>
      <c r="F9" s="564"/>
      <c r="G9" s="564"/>
      <c r="H9" s="564"/>
      <c r="I9" s="564"/>
      <c r="J9" s="564"/>
      <c r="K9" s="564"/>
      <c r="L9" s="564"/>
      <c r="M9" s="564"/>
      <c r="N9" s="564"/>
      <c r="O9" s="564"/>
      <c r="P9" s="564"/>
      <c r="Q9" s="564"/>
      <c r="R9" s="564"/>
      <c r="S9" s="565"/>
      <c r="T9" s="62"/>
      <c r="U9" s="28"/>
    </row>
    <row r="10" spans="1:24" ht="20.100000000000001" customHeight="1" x14ac:dyDescent="0.2">
      <c r="A10" s="517" t="s">
        <v>41</v>
      </c>
      <c r="B10" s="518"/>
      <c r="C10" s="521">
        <f>IF(データシート!$P$3="","",データシート!$P$3)</f>
        <v>0</v>
      </c>
      <c r="D10" s="522"/>
      <c r="E10" s="522"/>
      <c r="F10" s="522"/>
      <c r="G10" s="522"/>
      <c r="H10" s="522"/>
      <c r="I10" s="523"/>
      <c r="J10" s="524">
        <f>IF(データシート!$Q$3="","",データシート!$Q$3)</f>
        <v>0</v>
      </c>
      <c r="K10" s="524"/>
      <c r="L10" s="524"/>
      <c r="M10" s="524"/>
      <c r="N10" s="524"/>
      <c r="O10" s="524"/>
      <c r="P10" s="524"/>
      <c r="Q10" s="524"/>
      <c r="R10" s="524"/>
      <c r="S10" s="525"/>
      <c r="T10" s="62"/>
      <c r="U10" s="28"/>
    </row>
    <row r="11" spans="1:24" ht="24.9" customHeight="1" x14ac:dyDescent="0.2">
      <c r="A11" s="519"/>
      <c r="B11" s="520"/>
      <c r="C11" s="528">
        <f>データシート!$O$3</f>
        <v>0</v>
      </c>
      <c r="D11" s="529"/>
      <c r="E11" s="529"/>
      <c r="F11" s="529"/>
      <c r="G11" s="529"/>
      <c r="H11" s="529"/>
      <c r="I11" s="530"/>
      <c r="J11" s="526"/>
      <c r="K11" s="526"/>
      <c r="L11" s="526"/>
      <c r="M11" s="526"/>
      <c r="N11" s="526"/>
      <c r="O11" s="526"/>
      <c r="P11" s="526"/>
      <c r="Q11" s="526"/>
      <c r="R11" s="526"/>
      <c r="S11" s="527"/>
      <c r="T11" s="62"/>
      <c r="U11" s="28"/>
    </row>
    <row r="12" spans="1:24" ht="20.100000000000001" customHeight="1" x14ac:dyDescent="0.2">
      <c r="A12" s="517" t="s">
        <v>42</v>
      </c>
      <c r="B12" s="518"/>
      <c r="C12" s="538">
        <f>IF(データシート!$S$3="","",データシート!$S$3)</f>
        <v>0</v>
      </c>
      <c r="D12" s="539"/>
      <c r="E12" s="539"/>
      <c r="F12" s="539"/>
      <c r="G12" s="539"/>
      <c r="H12" s="539"/>
      <c r="I12" s="540"/>
      <c r="J12" s="524">
        <f>IF(データシート!$T$3="","",データシート!$T$3)</f>
        <v>0</v>
      </c>
      <c r="K12" s="524"/>
      <c r="L12" s="524"/>
      <c r="M12" s="524"/>
      <c r="N12" s="524"/>
      <c r="O12" s="524"/>
      <c r="P12" s="524"/>
      <c r="Q12" s="524"/>
      <c r="R12" s="524"/>
      <c r="S12" s="525"/>
      <c r="T12" s="62"/>
      <c r="U12" s="28"/>
    </row>
    <row r="13" spans="1:24" ht="24.9" customHeight="1" x14ac:dyDescent="0.2">
      <c r="A13" s="519"/>
      <c r="B13" s="520"/>
      <c r="C13" s="541">
        <f>IF(データシート!$R$3="","",データシート!$R$3)</f>
        <v>0</v>
      </c>
      <c r="D13" s="542"/>
      <c r="E13" s="542"/>
      <c r="F13" s="542"/>
      <c r="G13" s="542"/>
      <c r="H13" s="542"/>
      <c r="I13" s="543"/>
      <c r="J13" s="526"/>
      <c r="K13" s="526"/>
      <c r="L13" s="526"/>
      <c r="M13" s="526"/>
      <c r="N13" s="526"/>
      <c r="O13" s="526"/>
      <c r="P13" s="526"/>
      <c r="Q13" s="526"/>
      <c r="R13" s="526"/>
      <c r="S13" s="527"/>
      <c r="T13" s="62"/>
      <c r="U13" s="28"/>
    </row>
    <row r="14" spans="1:24" ht="15" customHeight="1" x14ac:dyDescent="0.2">
      <c r="A14" s="532" t="s">
        <v>332</v>
      </c>
      <c r="B14" s="533"/>
      <c r="C14" s="472">
        <f>IF(データシート!W3="","",データシート!W3)</f>
        <v>0</v>
      </c>
      <c r="D14" s="199">
        <f>IF(データシート!U3="","",データシート!U3)</f>
        <v>0</v>
      </c>
      <c r="E14" s="470">
        <f>IF(データシート!X3="","",データシート!X3)</f>
        <v>0</v>
      </c>
      <c r="F14" s="472">
        <f>IF(データシート!AA3="","",データシート!AA3)</f>
        <v>0</v>
      </c>
      <c r="G14" s="473"/>
      <c r="H14" s="199">
        <f>IF(データシート!Y3="","",データシート!Y3)</f>
        <v>0</v>
      </c>
      <c r="I14" s="470">
        <f>IF(データシート!AB3="","",データシート!AB3)</f>
        <v>0</v>
      </c>
      <c r="J14" s="472">
        <f>IF(データシート!AE3="","",データシート!AE3)</f>
        <v>0</v>
      </c>
      <c r="K14" s="473"/>
      <c r="L14" s="199">
        <f>IF(データシート!AC3="","",データシート!AC3)</f>
        <v>0</v>
      </c>
      <c r="M14" s="470">
        <f>IF(データシート!AF3="","",データシート!AF3)</f>
        <v>0</v>
      </c>
      <c r="N14" s="472" t="str">
        <f>IF(データシート!AI3="","",データシート!AI3)</f>
        <v/>
      </c>
      <c r="O14" s="473"/>
      <c r="P14" s="469" t="str">
        <f>IF(データシート!AG3="","",データシート!AG3)</f>
        <v/>
      </c>
      <c r="Q14" s="469"/>
      <c r="R14" s="469"/>
      <c r="S14" s="544" t="str">
        <f>データシート!AJ3</f>
        <v/>
      </c>
      <c r="T14" s="63"/>
      <c r="U14" s="29"/>
    </row>
    <row r="15" spans="1:24" ht="15" customHeight="1" x14ac:dyDescent="0.2">
      <c r="A15" s="534"/>
      <c r="B15" s="535"/>
      <c r="C15" s="474"/>
      <c r="D15" s="200">
        <f>IF(データシート!V3="","",データシート!V3)</f>
        <v>0</v>
      </c>
      <c r="E15" s="471"/>
      <c r="F15" s="474"/>
      <c r="G15" s="475"/>
      <c r="H15" s="200">
        <f>IF(データシート!Z3="","",データシート!Z3)</f>
        <v>0</v>
      </c>
      <c r="I15" s="471"/>
      <c r="J15" s="474"/>
      <c r="K15" s="475"/>
      <c r="L15" s="200">
        <f>IF(データシート!AD3="","",データシート!AD3)</f>
        <v>0</v>
      </c>
      <c r="M15" s="471"/>
      <c r="N15" s="474"/>
      <c r="O15" s="475"/>
      <c r="P15" s="531" t="str">
        <f>IF(データシート!AH3="","",データシート!AH3)</f>
        <v/>
      </c>
      <c r="Q15" s="531"/>
      <c r="R15" s="531"/>
      <c r="S15" s="545"/>
      <c r="T15" s="63"/>
      <c r="U15" s="29"/>
    </row>
    <row r="16" spans="1:24" ht="15" customHeight="1" x14ac:dyDescent="0.2">
      <c r="A16" s="534"/>
      <c r="B16" s="535"/>
      <c r="C16" s="472" t="str">
        <f>IF(データシート!AM3="","",データシート!AM3)</f>
        <v/>
      </c>
      <c r="D16" s="199" t="str">
        <f>IF(データシート!AK3="","",データシート!AK3)</f>
        <v/>
      </c>
      <c r="E16" s="470" t="str">
        <f>IF(データシート!AN3="","",データシート!AN3)</f>
        <v/>
      </c>
      <c r="F16" s="472" t="str">
        <f>IF(データシート!AQ3="","",データシート!AQ3)</f>
        <v/>
      </c>
      <c r="G16" s="473"/>
      <c r="H16" s="199" t="str">
        <f>IF(データシート!AO3="","",データシート!AO3)</f>
        <v/>
      </c>
      <c r="I16" s="470" t="str">
        <f>IF(データシート!AR3="","",データシート!AR3)</f>
        <v/>
      </c>
      <c r="J16" s="472" t="str">
        <f>IF(データシート!AU3="","",データシート!AU3)</f>
        <v/>
      </c>
      <c r="K16" s="473"/>
      <c r="L16" s="199" t="str">
        <f>IF(データシート!AS3="","",データシート!AS3)</f>
        <v/>
      </c>
      <c r="M16" s="470" t="str">
        <f>IF(データシート!AV3="","",データシート!AV3)</f>
        <v/>
      </c>
      <c r="N16" s="472" t="str">
        <f>IF(データシート!AY3="","",データシート!AY3)</f>
        <v/>
      </c>
      <c r="O16" s="473"/>
      <c r="P16" s="469" t="str">
        <f>IF(データシート!AW3="","",データシート!AW3)</f>
        <v/>
      </c>
      <c r="Q16" s="469"/>
      <c r="R16" s="469"/>
      <c r="S16" s="544" t="str">
        <f>IF(データシート!AZ3="","",データシート!AZ3)</f>
        <v/>
      </c>
      <c r="T16" s="63"/>
      <c r="U16" s="29"/>
      <c r="W16" s="166">
        <v>1</v>
      </c>
      <c r="X16" s="94" t="s">
        <v>217</v>
      </c>
    </row>
    <row r="17" spans="1:36" ht="15" customHeight="1" x14ac:dyDescent="0.2">
      <c r="A17" s="536"/>
      <c r="B17" s="537"/>
      <c r="C17" s="474"/>
      <c r="D17" s="200" t="str">
        <f>IF(データシート!AL3="","",データシート!AL3)</f>
        <v/>
      </c>
      <c r="E17" s="471"/>
      <c r="F17" s="474"/>
      <c r="G17" s="475"/>
      <c r="H17" s="200" t="str">
        <f>IF(データシート!AP3="","",データシート!AP3)</f>
        <v/>
      </c>
      <c r="I17" s="471"/>
      <c r="J17" s="474"/>
      <c r="K17" s="475"/>
      <c r="L17" s="200" t="str">
        <f>IF(データシート!AT3="","",データシート!AT3)</f>
        <v/>
      </c>
      <c r="M17" s="471"/>
      <c r="N17" s="474"/>
      <c r="O17" s="475"/>
      <c r="P17" s="531" t="str">
        <f>IF(データシート!AX3="","",データシート!AX3)</f>
        <v/>
      </c>
      <c r="Q17" s="531"/>
      <c r="R17" s="531"/>
      <c r="S17" s="545"/>
      <c r="T17" s="63"/>
      <c r="U17" s="29"/>
      <c r="W17" s="166"/>
      <c r="X17" s="94"/>
    </row>
    <row r="18" spans="1:36" ht="30" customHeight="1" x14ac:dyDescent="0.2">
      <c r="A18" s="483" t="s">
        <v>184</v>
      </c>
      <c r="B18" s="484"/>
      <c r="C18" s="487" t="str">
        <f>IF(データシート!BA3="","",データシート!BA3)</f>
        <v/>
      </c>
      <c r="D18" s="488"/>
      <c r="E18" s="488"/>
      <c r="F18" s="488"/>
      <c r="G18" s="488"/>
      <c r="H18" s="489"/>
      <c r="I18" s="493">
        <f>IF(データシート!BB3="","",データシート!BB3)</f>
        <v>0</v>
      </c>
      <c r="J18" s="591" t="s">
        <v>180</v>
      </c>
      <c r="K18" s="591"/>
      <c r="L18" s="591"/>
      <c r="M18" s="592" t="str">
        <f>IF(データシート!BC3=0,"",データシート!BC3)</f>
        <v/>
      </c>
      <c r="N18" s="593"/>
      <c r="O18" s="593"/>
      <c r="P18" s="593"/>
      <c r="Q18" s="594" t="s">
        <v>182</v>
      </c>
      <c r="R18" s="594"/>
      <c r="S18" s="595"/>
      <c r="T18" s="63"/>
      <c r="U18" s="29"/>
      <c r="W18" s="166">
        <v>2</v>
      </c>
      <c r="X18" s="94" t="s">
        <v>252</v>
      </c>
      <c r="Y18" s="94"/>
      <c r="Z18" s="94"/>
      <c r="AA18" s="94"/>
      <c r="AB18" s="94"/>
      <c r="AC18" s="95"/>
      <c r="AD18" s="95"/>
      <c r="AE18" s="95"/>
      <c r="AF18" s="95"/>
      <c r="AG18" s="95"/>
      <c r="AH18" s="95"/>
      <c r="AI18" s="95"/>
      <c r="AJ18" s="95"/>
    </row>
    <row r="19" spans="1:36" ht="30" customHeight="1" x14ac:dyDescent="0.2">
      <c r="A19" s="485"/>
      <c r="B19" s="486"/>
      <c r="C19" s="490"/>
      <c r="D19" s="491"/>
      <c r="E19" s="491"/>
      <c r="F19" s="491"/>
      <c r="G19" s="491"/>
      <c r="H19" s="492"/>
      <c r="I19" s="494"/>
      <c r="J19" s="596"/>
      <c r="K19" s="597"/>
      <c r="L19" s="598"/>
      <c r="M19" s="592"/>
      <c r="N19" s="593"/>
      <c r="O19" s="593"/>
      <c r="P19" s="593"/>
      <c r="Q19" s="594"/>
      <c r="R19" s="594"/>
      <c r="S19" s="595"/>
      <c r="T19" s="63"/>
      <c r="U19" s="29"/>
      <c r="W19" s="166">
        <v>3</v>
      </c>
      <c r="X19" s="94" t="s">
        <v>220</v>
      </c>
      <c r="Y19" s="94"/>
      <c r="Z19" s="94"/>
      <c r="AA19" s="94"/>
      <c r="AB19" s="94"/>
      <c r="AC19" s="95"/>
      <c r="AD19" s="95"/>
      <c r="AE19" s="95"/>
      <c r="AF19" s="95"/>
      <c r="AG19" s="95"/>
      <c r="AH19" s="95"/>
      <c r="AI19" s="95"/>
      <c r="AJ19" s="95"/>
    </row>
    <row r="20" spans="1:36" ht="30" customHeight="1" x14ac:dyDescent="0.2">
      <c r="A20" s="504" t="s">
        <v>172</v>
      </c>
      <c r="B20" s="505"/>
      <c r="C20" s="101" t="str">
        <f>IF(データシート!BE3=0,"",データシート!BE3)</f>
        <v/>
      </c>
      <c r="D20" s="599" t="str">
        <f>IF(データシート!BD3=0,"",データシート!BD3)</f>
        <v/>
      </c>
      <c r="E20" s="602"/>
      <c r="F20" s="602"/>
      <c r="G20" s="602"/>
      <c r="H20" s="602"/>
      <c r="I20" s="602"/>
      <c r="J20" s="604"/>
      <c r="K20" s="599" t="s">
        <v>236</v>
      </c>
      <c r="L20" s="600"/>
      <c r="M20" s="601">
        <f>データシート!J3</f>
        <v>0</v>
      </c>
      <c r="N20" s="602"/>
      <c r="O20" s="602"/>
      <c r="P20" s="602"/>
      <c r="Q20" s="602"/>
      <c r="R20" s="602"/>
      <c r="S20" s="603"/>
      <c r="T20" s="63"/>
      <c r="U20" s="29"/>
      <c r="W20" s="166">
        <v>4</v>
      </c>
      <c r="X20" s="94" t="s">
        <v>221</v>
      </c>
      <c r="Y20" s="94"/>
      <c r="Z20" s="94"/>
      <c r="AA20" s="94"/>
      <c r="AB20" s="94"/>
      <c r="AC20" s="95"/>
      <c r="AD20" s="95"/>
      <c r="AE20" s="95"/>
      <c r="AF20" s="95"/>
      <c r="AG20" s="95"/>
      <c r="AH20" s="95"/>
      <c r="AI20" s="95"/>
      <c r="AJ20" s="95"/>
    </row>
    <row r="21" spans="1:36" ht="30" customHeight="1" x14ac:dyDescent="0.2">
      <c r="A21" s="506" t="s">
        <v>226</v>
      </c>
      <c r="B21" s="507"/>
      <c r="C21" s="101" t="str">
        <f>IF(データシート!BF3=0,"",データシート!BF3)</f>
        <v/>
      </c>
      <c r="D21" s="514" t="e">
        <f>VLOOKUP(C21,$W$16:$X$21,2,FALSE)</f>
        <v>#N/A</v>
      </c>
      <c r="E21" s="515"/>
      <c r="F21" s="515"/>
      <c r="G21" s="515"/>
      <c r="H21" s="515"/>
      <c r="I21" s="515"/>
      <c r="J21" s="515"/>
      <c r="K21" s="515"/>
      <c r="L21" s="515"/>
      <c r="M21" s="515"/>
      <c r="N21" s="515"/>
      <c r="O21" s="515"/>
      <c r="P21" s="515"/>
      <c r="Q21" s="515"/>
      <c r="R21" s="515"/>
      <c r="S21" s="516"/>
      <c r="T21" s="63"/>
      <c r="U21" s="29"/>
      <c r="W21" s="166">
        <v>5</v>
      </c>
      <c r="X21" s="94" t="s">
        <v>219</v>
      </c>
      <c r="Y21" s="94"/>
      <c r="Z21" s="94"/>
      <c r="AA21" s="94"/>
      <c r="AB21" s="94"/>
      <c r="AC21" s="95"/>
      <c r="AD21" s="95"/>
      <c r="AE21" s="95"/>
      <c r="AF21" s="95"/>
      <c r="AG21" s="95"/>
      <c r="AH21" s="95"/>
      <c r="AI21" s="95"/>
      <c r="AJ21" s="95"/>
    </row>
    <row r="22" spans="1:36" ht="2.25" customHeight="1" x14ac:dyDescent="0.2">
      <c r="A22" s="82"/>
      <c r="B22" s="74"/>
      <c r="C22" s="74"/>
      <c r="D22" s="74"/>
      <c r="E22" s="74"/>
      <c r="F22" s="74"/>
      <c r="G22" s="74"/>
      <c r="H22" s="74"/>
      <c r="I22" s="74"/>
      <c r="J22" s="74"/>
      <c r="K22" s="74"/>
      <c r="L22" s="74"/>
      <c r="M22" s="74"/>
      <c r="N22" s="74"/>
      <c r="O22" s="74"/>
      <c r="P22" s="74"/>
      <c r="Q22" s="74"/>
      <c r="R22" s="74"/>
      <c r="S22" s="42"/>
      <c r="T22" s="59"/>
      <c r="U22" s="20"/>
    </row>
    <row r="23" spans="1:36" ht="20.100000000000001" customHeight="1" x14ac:dyDescent="0.2">
      <c r="A23" s="508" t="s">
        <v>86</v>
      </c>
      <c r="B23" s="510" t="s">
        <v>12</v>
      </c>
      <c r="C23" s="103" t="s">
        <v>87</v>
      </c>
      <c r="D23" s="513">
        <f>データシート!BI3</f>
        <v>0</v>
      </c>
      <c r="E23" s="513"/>
      <c r="F23" s="513"/>
      <c r="G23" s="104"/>
      <c r="H23" s="104"/>
      <c r="I23" s="104"/>
      <c r="J23" s="104"/>
      <c r="K23" s="105"/>
      <c r="L23" s="495" t="s">
        <v>44</v>
      </c>
      <c r="M23" s="496"/>
      <c r="N23" s="495">
        <f>データシート!$BG$3</f>
        <v>0</v>
      </c>
      <c r="O23" s="608"/>
      <c r="P23" s="608"/>
      <c r="Q23" s="608"/>
      <c r="R23" s="608"/>
      <c r="S23" s="609"/>
      <c r="T23" s="65"/>
      <c r="U23" s="31"/>
    </row>
    <row r="24" spans="1:36" ht="20.100000000000001" customHeight="1" x14ac:dyDescent="0.2">
      <c r="A24" s="509"/>
      <c r="B24" s="511"/>
      <c r="C24" s="501">
        <f>データシート!BJ3</f>
        <v>0</v>
      </c>
      <c r="D24" s="502"/>
      <c r="E24" s="502"/>
      <c r="F24" s="502"/>
      <c r="G24" s="502"/>
      <c r="H24" s="502"/>
      <c r="I24" s="502"/>
      <c r="J24" s="502"/>
      <c r="K24" s="503"/>
      <c r="L24" s="497"/>
      <c r="M24" s="498"/>
      <c r="N24" s="497"/>
      <c r="O24" s="610"/>
      <c r="P24" s="610"/>
      <c r="Q24" s="610"/>
      <c r="R24" s="610"/>
      <c r="S24" s="611"/>
      <c r="T24" s="65"/>
      <c r="U24" s="31"/>
    </row>
    <row r="25" spans="1:36" ht="39.9" customHeight="1" x14ac:dyDescent="0.2">
      <c r="A25" s="32" t="s">
        <v>88</v>
      </c>
      <c r="B25" s="512"/>
      <c r="C25" s="612" t="s">
        <v>193</v>
      </c>
      <c r="D25" s="613"/>
      <c r="E25" s="613"/>
      <c r="F25" s="614">
        <f>データシート!BK3</f>
        <v>0</v>
      </c>
      <c r="G25" s="614"/>
      <c r="H25" s="614"/>
      <c r="I25" s="614"/>
      <c r="J25" s="614"/>
      <c r="K25" s="615"/>
      <c r="L25" s="499" t="s">
        <v>191</v>
      </c>
      <c r="M25" s="500"/>
      <c r="N25" s="605">
        <f>データシート!$BH$3</f>
        <v>0</v>
      </c>
      <c r="O25" s="606"/>
      <c r="P25" s="606"/>
      <c r="Q25" s="606"/>
      <c r="R25" s="606"/>
      <c r="S25" s="607"/>
      <c r="T25" s="65"/>
      <c r="U25" s="31"/>
    </row>
    <row r="26" spans="1:36" ht="2.25" customHeight="1" x14ac:dyDescent="0.2">
      <c r="A26" s="478"/>
      <c r="B26" s="479"/>
      <c r="C26" s="479"/>
      <c r="D26" s="479"/>
      <c r="E26" s="479"/>
      <c r="F26" s="479"/>
      <c r="G26" s="479"/>
      <c r="H26" s="479"/>
      <c r="I26" s="479"/>
      <c r="J26" s="479"/>
      <c r="K26" s="479"/>
      <c r="L26" s="479"/>
      <c r="M26" s="479"/>
      <c r="N26" s="479"/>
      <c r="O26" s="479"/>
      <c r="P26" s="479"/>
      <c r="Q26" s="479"/>
      <c r="R26" s="479"/>
      <c r="S26" s="42"/>
      <c r="T26" s="59"/>
      <c r="U26" s="20"/>
    </row>
    <row r="27" spans="1:36" ht="18.75" customHeight="1" x14ac:dyDescent="0.2">
      <c r="A27" s="140" t="s">
        <v>90</v>
      </c>
      <c r="B27" s="109"/>
      <c r="C27" s="139"/>
      <c r="D27" s="109"/>
      <c r="E27" s="110"/>
      <c r="F27" s="35"/>
      <c r="G27" s="35"/>
      <c r="H27" s="36"/>
      <c r="I27" s="36"/>
      <c r="J27" s="35"/>
      <c r="K27" s="35"/>
      <c r="L27" s="141" t="s">
        <v>369</v>
      </c>
      <c r="M27" s="36"/>
      <c r="N27" s="37"/>
      <c r="O27" s="38" t="s">
        <v>91</v>
      </c>
      <c r="P27" s="39"/>
      <c r="Q27" s="40" t="s">
        <v>92</v>
      </c>
      <c r="R27" s="68"/>
      <c r="S27" s="72"/>
      <c r="T27" s="66"/>
      <c r="U27" s="41"/>
      <c r="V27" s="81" t="s">
        <v>93</v>
      </c>
    </row>
    <row r="28" spans="1:36" ht="18.75" customHeight="1" x14ac:dyDescent="0.2">
      <c r="A28" s="116"/>
      <c r="B28" s="110"/>
      <c r="C28" s="110"/>
      <c r="D28" s="110"/>
      <c r="E28" s="110"/>
      <c r="F28" s="35"/>
      <c r="G28" s="35"/>
      <c r="H28" s="36"/>
      <c r="I28" s="36"/>
      <c r="J28" s="35"/>
      <c r="K28" s="35"/>
      <c r="L28" s="36"/>
      <c r="M28" s="36"/>
      <c r="N28" s="37"/>
      <c r="O28" s="38"/>
      <c r="P28" s="130"/>
      <c r="Q28" s="135"/>
      <c r="R28" s="66"/>
      <c r="S28" s="136"/>
      <c r="T28" s="66"/>
      <c r="U28" s="41"/>
      <c r="V28" s="127"/>
    </row>
    <row r="29" spans="1:36" ht="13.2" x14ac:dyDescent="0.2">
      <c r="A29" s="111"/>
      <c r="B29" s="112"/>
      <c r="C29" s="112"/>
      <c r="D29" s="112"/>
      <c r="E29" s="112"/>
      <c r="F29" s="112"/>
      <c r="G29" s="112"/>
      <c r="H29" s="112"/>
      <c r="I29" s="112"/>
      <c r="J29" s="112"/>
      <c r="K29" s="112"/>
      <c r="L29" s="112"/>
      <c r="M29" s="112"/>
      <c r="N29" s="113"/>
      <c r="O29" s="113"/>
      <c r="P29" s="113"/>
      <c r="Q29" s="113"/>
      <c r="R29" s="65"/>
      <c r="S29" s="114"/>
      <c r="T29" s="59"/>
      <c r="U29" s="20"/>
    </row>
    <row r="30" spans="1:36" ht="18" customHeight="1" x14ac:dyDescent="0.2">
      <c r="A30" s="142" t="s">
        <v>342</v>
      </c>
      <c r="B30" s="112"/>
      <c r="C30" s="112"/>
      <c r="D30" s="112"/>
      <c r="E30" s="112"/>
      <c r="F30" s="112"/>
      <c r="G30" s="112"/>
      <c r="H30" s="112"/>
      <c r="I30" s="112"/>
      <c r="J30" s="112"/>
      <c r="K30" s="112"/>
      <c r="L30" s="112"/>
      <c r="M30" s="112"/>
      <c r="N30" s="113"/>
      <c r="O30" s="113"/>
      <c r="P30" s="113"/>
      <c r="Q30" s="113"/>
      <c r="R30" s="65"/>
      <c r="S30" s="114"/>
      <c r="T30" s="59"/>
      <c r="U30" s="20"/>
    </row>
    <row r="31" spans="1:36" ht="18" customHeight="1" x14ac:dyDescent="0.2">
      <c r="A31" s="115"/>
      <c r="B31" s="112"/>
      <c r="C31" s="112"/>
      <c r="D31" s="112"/>
      <c r="E31" s="112"/>
      <c r="F31" s="112"/>
      <c r="G31" s="112"/>
      <c r="H31" s="112"/>
      <c r="I31" s="112"/>
      <c r="J31" s="112"/>
      <c r="K31" s="112"/>
      <c r="L31" s="112"/>
      <c r="M31" s="112"/>
      <c r="N31" s="113"/>
      <c r="O31" s="113"/>
      <c r="P31" s="113"/>
      <c r="Q31" s="113"/>
      <c r="R31" s="65"/>
      <c r="S31" s="114"/>
      <c r="T31" s="59"/>
      <c r="U31" s="20"/>
    </row>
    <row r="32" spans="1:36" ht="18" customHeight="1" x14ac:dyDescent="0.2">
      <c r="A32" s="116"/>
      <c r="B32" s="112"/>
      <c r="C32" s="112"/>
      <c r="D32" s="112"/>
      <c r="E32" s="112"/>
      <c r="F32" s="112"/>
      <c r="G32" s="112"/>
      <c r="H32" s="112"/>
      <c r="I32" s="112"/>
      <c r="J32" s="112"/>
      <c r="K32" s="112"/>
      <c r="L32" s="112"/>
      <c r="M32" s="112"/>
      <c r="N32" s="113"/>
      <c r="O32" s="113"/>
      <c r="P32" s="113"/>
      <c r="Q32" s="113"/>
      <c r="R32" s="65"/>
      <c r="S32" s="114"/>
      <c r="T32" s="59"/>
      <c r="U32" s="20"/>
    </row>
    <row r="33" spans="1:25" ht="18" customHeight="1" x14ac:dyDescent="0.2">
      <c r="A33" s="111"/>
      <c r="B33" s="112"/>
      <c r="C33" s="112"/>
      <c r="D33" s="112"/>
      <c r="E33" s="112"/>
      <c r="F33" s="112"/>
      <c r="G33" s="112"/>
      <c r="H33" s="590">
        <f>C6</f>
        <v>0</v>
      </c>
      <c r="I33" s="590"/>
      <c r="J33" s="590"/>
      <c r="K33" s="590"/>
      <c r="L33" s="590"/>
      <c r="M33" s="590"/>
      <c r="N33" s="590"/>
      <c r="O33" s="291" t="s">
        <v>344</v>
      </c>
      <c r="P33" s="113"/>
      <c r="Q33" s="113"/>
      <c r="R33" s="65"/>
      <c r="S33" s="114"/>
      <c r="T33" s="59"/>
      <c r="U33" s="20"/>
      <c r="V33" s="81" t="s">
        <v>94</v>
      </c>
    </row>
    <row r="34" spans="1:25" ht="18.75" customHeight="1" x14ac:dyDescent="0.2">
      <c r="A34" s="116"/>
      <c r="B34" s="35"/>
      <c r="C34" s="35"/>
      <c r="D34" s="480" t="s">
        <v>95</v>
      </c>
      <c r="E34" s="480"/>
      <c r="F34" s="480"/>
      <c r="G34" s="480"/>
      <c r="H34" s="480"/>
      <c r="I34" s="117"/>
      <c r="J34" s="481"/>
      <c r="K34" s="481"/>
      <c r="L34" s="481"/>
      <c r="M34" s="481"/>
      <c r="N34" s="481"/>
      <c r="O34" s="481"/>
      <c r="P34" s="482"/>
      <c r="Q34" s="118" t="s">
        <v>96</v>
      </c>
      <c r="R34" s="119"/>
      <c r="S34" s="114"/>
      <c r="T34" s="59"/>
      <c r="U34" s="43"/>
      <c r="V34" s="476" t="s">
        <v>97</v>
      </c>
      <c r="W34" s="477"/>
      <c r="X34" s="477"/>
      <c r="Y34" s="477"/>
    </row>
    <row r="35" spans="1:25" ht="3.75" customHeight="1" x14ac:dyDescent="0.2">
      <c r="A35" s="120"/>
      <c r="B35" s="121"/>
      <c r="C35" s="121"/>
      <c r="D35" s="122"/>
      <c r="E35" s="122"/>
      <c r="F35" s="122"/>
      <c r="G35" s="122"/>
      <c r="H35" s="122"/>
      <c r="I35" s="122"/>
      <c r="J35" s="122"/>
      <c r="K35" s="122"/>
      <c r="L35" s="122"/>
      <c r="M35" s="122"/>
      <c r="N35" s="122"/>
      <c r="O35" s="122"/>
      <c r="P35" s="122"/>
      <c r="Q35" s="122"/>
      <c r="R35" s="65"/>
      <c r="S35" s="114"/>
      <c r="T35" s="59"/>
      <c r="U35" s="20"/>
    </row>
    <row r="36" spans="1:25" ht="12.75" customHeight="1" thickBot="1" x14ac:dyDescent="0.25">
      <c r="A36" s="123"/>
      <c r="B36" s="124"/>
      <c r="C36" s="124"/>
      <c r="D36" s="124"/>
      <c r="E36" s="124"/>
      <c r="F36" s="124"/>
      <c r="G36" s="124"/>
      <c r="H36" s="124"/>
      <c r="I36" s="124"/>
      <c r="J36" s="124"/>
      <c r="K36" s="124"/>
      <c r="L36" s="124"/>
      <c r="M36" s="124"/>
      <c r="N36" s="124"/>
      <c r="O36" s="124"/>
      <c r="P36" s="124"/>
      <c r="Q36" s="124"/>
      <c r="R36" s="124"/>
      <c r="S36" s="125"/>
      <c r="T36" s="67"/>
      <c r="U36" s="13"/>
    </row>
    <row r="38" spans="1:25" x14ac:dyDescent="0.2">
      <c r="A38" s="12" t="s">
        <v>242</v>
      </c>
    </row>
    <row r="39" spans="1:25" x14ac:dyDescent="0.2">
      <c r="A39" s="12" t="s">
        <v>241</v>
      </c>
    </row>
  </sheetData>
  <sheetProtection algorithmName="SHA-512" hashValue="6Ky7WEpknPNVD2Ctj31/VokVk7pKK7+s/sjm3S17U14DJkf0RdWIdNVUwdnZ6xyQxU6Ho4dQKk++ZCz8M0FMdQ==" saltValue="MRnQS9EpH22+jnvmRbK15w==" spinCount="100000" sheet="1" selectLockedCells="1"/>
  <mergeCells count="80">
    <mergeCell ref="H33:N33"/>
    <mergeCell ref="J18:L18"/>
    <mergeCell ref="M18:P18"/>
    <mergeCell ref="Q18:S18"/>
    <mergeCell ref="J19:L19"/>
    <mergeCell ref="M19:P19"/>
    <mergeCell ref="Q19:S19"/>
    <mergeCell ref="K20:L20"/>
    <mergeCell ref="M20:S20"/>
    <mergeCell ref="D20:J20"/>
    <mergeCell ref="N25:S25"/>
    <mergeCell ref="N23:S24"/>
    <mergeCell ref="C25:E25"/>
    <mergeCell ref="F25:K25"/>
    <mergeCell ref="A4:R4"/>
    <mergeCell ref="C5:G5"/>
    <mergeCell ref="H5:K5"/>
    <mergeCell ref="L5:M5"/>
    <mergeCell ref="N5:S5"/>
    <mergeCell ref="A8:B8"/>
    <mergeCell ref="C8:S8"/>
    <mergeCell ref="C9:S9"/>
    <mergeCell ref="N6:S6"/>
    <mergeCell ref="C7:S7"/>
    <mergeCell ref="A5:B6"/>
    <mergeCell ref="C6:F6"/>
    <mergeCell ref="H6:I6"/>
    <mergeCell ref="J6:K6"/>
    <mergeCell ref="L6:M6"/>
    <mergeCell ref="B1:P1"/>
    <mergeCell ref="A3:B3"/>
    <mergeCell ref="C3:D3"/>
    <mergeCell ref="E3:G3"/>
    <mergeCell ref="H3:K3"/>
    <mergeCell ref="L3:N3"/>
    <mergeCell ref="A10:B11"/>
    <mergeCell ref="C10:I10"/>
    <mergeCell ref="J10:S11"/>
    <mergeCell ref="C11:I11"/>
    <mergeCell ref="C14:C15"/>
    <mergeCell ref="E14:E15"/>
    <mergeCell ref="P15:R15"/>
    <mergeCell ref="A14:B17"/>
    <mergeCell ref="A12:B13"/>
    <mergeCell ref="C12:I12"/>
    <mergeCell ref="J12:S13"/>
    <mergeCell ref="C13:I13"/>
    <mergeCell ref="C16:C17"/>
    <mergeCell ref="S14:S15"/>
    <mergeCell ref="S16:S17"/>
    <mergeCell ref="P17:R17"/>
    <mergeCell ref="V34:Y34"/>
    <mergeCell ref="A26:R26"/>
    <mergeCell ref="D34:H34"/>
    <mergeCell ref="J34:P34"/>
    <mergeCell ref="A18:B19"/>
    <mergeCell ref="C18:H19"/>
    <mergeCell ref="I18:I19"/>
    <mergeCell ref="L23:M24"/>
    <mergeCell ref="L25:M25"/>
    <mergeCell ref="C24:K24"/>
    <mergeCell ref="A20:B20"/>
    <mergeCell ref="A21:B21"/>
    <mergeCell ref="A23:A24"/>
    <mergeCell ref="B23:B25"/>
    <mergeCell ref="D23:F23"/>
    <mergeCell ref="D21:S21"/>
    <mergeCell ref="P14:R14"/>
    <mergeCell ref="P16:R16"/>
    <mergeCell ref="E16:E17"/>
    <mergeCell ref="F14:G15"/>
    <mergeCell ref="J14:K15"/>
    <mergeCell ref="N14:O15"/>
    <mergeCell ref="F16:G17"/>
    <mergeCell ref="J16:K17"/>
    <mergeCell ref="N16:O17"/>
    <mergeCell ref="I16:I17"/>
    <mergeCell ref="M16:M17"/>
    <mergeCell ref="M14:M15"/>
    <mergeCell ref="I14:I15"/>
  </mergeCells>
  <phoneticPr fontId="28"/>
  <printOptions horizontalCentered="1" verticalCentered="1"/>
  <pageMargins left="0.39370078740157483" right="0.39370078740157483" top="0.59020397231334776" bottom="0.59020397231334776" header="0.51174154431801144" footer="0.51174154431801144"/>
  <pageSetup paperSize="9" scale="93" orientation="portrait" r:id="rId1"/>
  <headerFooter alignWithMargins="0"/>
  <colBreaks count="1" manualBreakCount="1">
    <brk id="19" max="1048575" man="1"/>
  </col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J39"/>
  <sheetViews>
    <sheetView showGridLines="0" view="pageBreakPreview" zoomScaleSheetLayoutView="100" workbookViewId="0">
      <selection activeCell="U1" sqref="U1"/>
    </sheetView>
  </sheetViews>
  <sheetFormatPr defaultColWidth="8" defaultRowHeight="12" x14ac:dyDescent="0.2"/>
  <cols>
    <col min="1" max="1" width="5.6640625" style="12" customWidth="1"/>
    <col min="2" max="2" width="6.6640625" style="12" customWidth="1"/>
    <col min="3" max="4" width="9.44140625" style="12" customWidth="1"/>
    <col min="5" max="5" width="3.44140625" style="12" customWidth="1"/>
    <col min="6" max="6" width="5" style="12" customWidth="1"/>
    <col min="7" max="7" width="4.44140625" style="12" customWidth="1"/>
    <col min="8" max="8" width="9.44140625" style="12" customWidth="1"/>
    <col min="9" max="9" width="3.44140625" style="12" customWidth="1"/>
    <col min="10" max="10" width="5.6640625" style="12" customWidth="1"/>
    <col min="11" max="11" width="3.88671875" style="12" customWidth="1"/>
    <col min="12" max="12" width="9.44140625" style="12" customWidth="1"/>
    <col min="13" max="13" width="3.44140625" style="12" customWidth="1"/>
    <col min="14" max="14" width="5.6640625" style="12" customWidth="1"/>
    <col min="15" max="15" width="3.88671875" style="12" customWidth="1"/>
    <col min="16" max="17" width="3.44140625" style="12" customWidth="1"/>
    <col min="18" max="18" width="2.44140625" style="12" customWidth="1"/>
    <col min="19" max="19" width="3.44140625" style="12" customWidth="1"/>
    <col min="20" max="21" width="2.44140625" style="12" customWidth="1"/>
    <col min="22" max="22" width="8" style="12"/>
    <col min="23" max="23" width="8" style="102"/>
    <col min="24" max="16384" width="8" style="12"/>
  </cols>
  <sheetData>
    <row r="1" spans="1:21" ht="42" customHeight="1" x14ac:dyDescent="0.2">
      <c r="A1" s="16"/>
      <c r="B1" s="546" t="str">
        <f>データシート!A1&amp;"参加申込書"</f>
        <v>令和４年度　第57回茨城県アンサンブルコンテスト県西地区大会参加申込書</v>
      </c>
      <c r="C1" s="546"/>
      <c r="D1" s="546"/>
      <c r="E1" s="546"/>
      <c r="F1" s="546"/>
      <c r="G1" s="546"/>
      <c r="H1" s="546"/>
      <c r="I1" s="546"/>
      <c r="J1" s="546"/>
      <c r="K1" s="546"/>
      <c r="L1" s="546"/>
      <c r="M1" s="546"/>
      <c r="N1" s="546"/>
      <c r="O1" s="546"/>
      <c r="P1" s="546"/>
      <c r="Q1" s="17"/>
      <c r="R1" s="17"/>
      <c r="S1" s="17"/>
      <c r="T1" s="17"/>
      <c r="U1" s="18"/>
    </row>
    <row r="2" spans="1:21" ht="7.5" customHeight="1" thickBot="1" x14ac:dyDescent="0.25">
      <c r="A2" s="16"/>
      <c r="B2" s="16"/>
      <c r="C2" s="16"/>
      <c r="D2" s="16"/>
      <c r="E2" s="16"/>
      <c r="F2" s="16"/>
      <c r="G2" s="16"/>
      <c r="H2" s="16"/>
      <c r="I2" s="16"/>
      <c r="J2" s="16"/>
      <c r="K2" s="16"/>
      <c r="L2" s="16"/>
      <c r="M2" s="16"/>
      <c r="N2" s="16"/>
      <c r="O2" s="16"/>
      <c r="P2" s="16"/>
      <c r="Q2" s="16"/>
      <c r="R2" s="16"/>
      <c r="S2" s="16"/>
      <c r="T2" s="16"/>
      <c r="U2" s="13"/>
    </row>
    <row r="3" spans="1:21" ht="35.25" customHeight="1" x14ac:dyDescent="0.2">
      <c r="A3" s="547" t="s">
        <v>338</v>
      </c>
      <c r="B3" s="548"/>
      <c r="C3" s="549" t="str">
        <f>データシート!C4</f>
        <v>県西</v>
      </c>
      <c r="D3" s="550"/>
      <c r="E3" s="551" t="s">
        <v>328</v>
      </c>
      <c r="F3" s="552"/>
      <c r="G3" s="553"/>
      <c r="H3" s="554" t="s">
        <v>132</v>
      </c>
      <c r="I3" s="555"/>
      <c r="J3" s="555"/>
      <c r="K3" s="548"/>
      <c r="L3" s="556" t="str">
        <f>データシート!B4</f>
        <v/>
      </c>
      <c r="M3" s="557"/>
      <c r="N3" s="557"/>
      <c r="O3" s="137" t="s">
        <v>73</v>
      </c>
      <c r="P3" s="137"/>
      <c r="Q3" s="137"/>
      <c r="R3" s="137"/>
      <c r="S3" s="138"/>
      <c r="T3" s="58"/>
      <c r="U3" s="19"/>
    </row>
    <row r="4" spans="1:21" ht="2.25" customHeight="1" x14ac:dyDescent="0.2">
      <c r="A4" s="478"/>
      <c r="B4" s="479"/>
      <c r="C4" s="479"/>
      <c r="D4" s="479"/>
      <c r="E4" s="479"/>
      <c r="F4" s="479"/>
      <c r="G4" s="479"/>
      <c r="H4" s="479"/>
      <c r="I4" s="479"/>
      <c r="J4" s="479"/>
      <c r="K4" s="479"/>
      <c r="L4" s="479"/>
      <c r="M4" s="479"/>
      <c r="N4" s="479"/>
      <c r="O4" s="479"/>
      <c r="P4" s="479"/>
      <c r="Q4" s="479"/>
      <c r="R4" s="479"/>
      <c r="S4" s="42"/>
      <c r="T4" s="59"/>
      <c r="U4" s="20"/>
    </row>
    <row r="5" spans="1:21" ht="20.100000000000001" customHeight="1" x14ac:dyDescent="0.2">
      <c r="A5" s="517" t="s">
        <v>5</v>
      </c>
      <c r="B5" s="518"/>
      <c r="C5" s="580" t="str">
        <f>データシート!$E$4</f>
        <v/>
      </c>
      <c r="D5" s="581"/>
      <c r="E5" s="581"/>
      <c r="F5" s="581"/>
      <c r="G5" s="582"/>
      <c r="H5" s="583" t="s">
        <v>74</v>
      </c>
      <c r="I5" s="584"/>
      <c r="J5" s="584"/>
      <c r="K5" s="585"/>
      <c r="L5" s="586" t="s">
        <v>67</v>
      </c>
      <c r="M5" s="585"/>
      <c r="N5" s="587" t="s">
        <v>320</v>
      </c>
      <c r="O5" s="588"/>
      <c r="P5" s="588"/>
      <c r="Q5" s="588"/>
      <c r="R5" s="588"/>
      <c r="S5" s="589"/>
      <c r="T5" s="60"/>
      <c r="U5" s="23"/>
    </row>
    <row r="6" spans="1:21" ht="45" customHeight="1" x14ac:dyDescent="0.2">
      <c r="A6" s="519"/>
      <c r="B6" s="520"/>
      <c r="C6" s="572" t="str">
        <f>データシート!D4</f>
        <v/>
      </c>
      <c r="D6" s="573"/>
      <c r="E6" s="573"/>
      <c r="F6" s="573"/>
      <c r="G6" s="100" t="s">
        <v>210</v>
      </c>
      <c r="H6" s="574" t="str">
        <f>データシート!G4</f>
        <v/>
      </c>
      <c r="I6" s="575"/>
      <c r="J6" s="576" t="str">
        <f>データシート!H4</f>
        <v/>
      </c>
      <c r="K6" s="577"/>
      <c r="L6" s="578" t="str">
        <f>データシート!I4</f>
        <v/>
      </c>
      <c r="M6" s="579"/>
      <c r="N6" s="566" t="str">
        <f>データシート!K4</f>
        <v/>
      </c>
      <c r="O6" s="567"/>
      <c r="P6" s="567"/>
      <c r="Q6" s="567"/>
      <c r="R6" s="567"/>
      <c r="S6" s="568"/>
      <c r="T6" s="59"/>
      <c r="U6" s="20"/>
    </row>
    <row r="7" spans="1:21" ht="20.100000000000001" customHeight="1" x14ac:dyDescent="0.2">
      <c r="A7" s="21"/>
      <c r="B7" s="22"/>
      <c r="C7" s="569" t="str">
        <f>IF(データシート!M4="","",データシート!M4)</f>
        <v/>
      </c>
      <c r="D7" s="570"/>
      <c r="E7" s="570"/>
      <c r="F7" s="570"/>
      <c r="G7" s="570"/>
      <c r="H7" s="570"/>
      <c r="I7" s="570"/>
      <c r="J7" s="570"/>
      <c r="K7" s="570"/>
      <c r="L7" s="570"/>
      <c r="M7" s="570"/>
      <c r="N7" s="570"/>
      <c r="O7" s="570"/>
      <c r="P7" s="570"/>
      <c r="Q7" s="570"/>
      <c r="R7" s="570"/>
      <c r="S7" s="571"/>
      <c r="T7" s="61"/>
      <c r="U7" s="24"/>
    </row>
    <row r="8" spans="1:21" ht="45" customHeight="1" x14ac:dyDescent="0.2">
      <c r="A8" s="558" t="s">
        <v>76</v>
      </c>
      <c r="B8" s="559"/>
      <c r="C8" s="560" t="str">
        <f>IF(データシート!L4="","",データシート!L4)</f>
        <v/>
      </c>
      <c r="D8" s="561"/>
      <c r="E8" s="561"/>
      <c r="F8" s="561"/>
      <c r="G8" s="561"/>
      <c r="H8" s="561"/>
      <c r="I8" s="561"/>
      <c r="J8" s="561"/>
      <c r="K8" s="561"/>
      <c r="L8" s="561"/>
      <c r="M8" s="561"/>
      <c r="N8" s="561"/>
      <c r="O8" s="561"/>
      <c r="P8" s="561"/>
      <c r="Q8" s="561"/>
      <c r="R8" s="561"/>
      <c r="S8" s="562"/>
      <c r="T8" s="131"/>
      <c r="U8" s="25"/>
    </row>
    <row r="9" spans="1:21" ht="20.100000000000001" customHeight="1" x14ac:dyDescent="0.2">
      <c r="A9" s="26"/>
      <c r="B9" s="27"/>
      <c r="C9" s="563" t="str">
        <f>IF(データシート!N4="","",データシート!N4)</f>
        <v/>
      </c>
      <c r="D9" s="564"/>
      <c r="E9" s="564"/>
      <c r="F9" s="564"/>
      <c r="G9" s="564"/>
      <c r="H9" s="564"/>
      <c r="I9" s="564"/>
      <c r="J9" s="564"/>
      <c r="K9" s="564"/>
      <c r="L9" s="564"/>
      <c r="M9" s="564"/>
      <c r="N9" s="564"/>
      <c r="O9" s="564"/>
      <c r="P9" s="564"/>
      <c r="Q9" s="564"/>
      <c r="R9" s="564"/>
      <c r="S9" s="565"/>
      <c r="T9" s="62"/>
      <c r="U9" s="28"/>
    </row>
    <row r="10" spans="1:21" ht="20.100000000000001" customHeight="1" x14ac:dyDescent="0.2">
      <c r="A10" s="517" t="s">
        <v>41</v>
      </c>
      <c r="B10" s="518"/>
      <c r="C10" s="521" t="str">
        <f>IF(データシート!$P$4="","",データシート!$P$4)</f>
        <v/>
      </c>
      <c r="D10" s="522"/>
      <c r="E10" s="522"/>
      <c r="F10" s="522"/>
      <c r="G10" s="522"/>
      <c r="H10" s="522"/>
      <c r="I10" s="523"/>
      <c r="J10" s="524" t="str">
        <f>IF(データシート!$Q$4="","",データシート!$Q$4)</f>
        <v/>
      </c>
      <c r="K10" s="524"/>
      <c r="L10" s="524"/>
      <c r="M10" s="524"/>
      <c r="N10" s="524"/>
      <c r="O10" s="524"/>
      <c r="P10" s="524"/>
      <c r="Q10" s="524"/>
      <c r="R10" s="524"/>
      <c r="S10" s="525"/>
      <c r="T10" s="62"/>
      <c r="U10" s="28"/>
    </row>
    <row r="11" spans="1:21" ht="24.9" customHeight="1" x14ac:dyDescent="0.2">
      <c r="A11" s="519"/>
      <c r="B11" s="520"/>
      <c r="C11" s="528" t="str">
        <f>データシート!$O$4</f>
        <v/>
      </c>
      <c r="D11" s="529"/>
      <c r="E11" s="529"/>
      <c r="F11" s="529"/>
      <c r="G11" s="529"/>
      <c r="H11" s="529"/>
      <c r="I11" s="530"/>
      <c r="J11" s="526"/>
      <c r="K11" s="526"/>
      <c r="L11" s="526"/>
      <c r="M11" s="526"/>
      <c r="N11" s="526"/>
      <c r="O11" s="526"/>
      <c r="P11" s="526"/>
      <c r="Q11" s="526"/>
      <c r="R11" s="526"/>
      <c r="S11" s="527"/>
      <c r="T11" s="62"/>
      <c r="U11" s="28"/>
    </row>
    <row r="12" spans="1:21" ht="20.100000000000001" customHeight="1" x14ac:dyDescent="0.2">
      <c r="A12" s="517" t="s">
        <v>42</v>
      </c>
      <c r="B12" s="518"/>
      <c r="C12" s="538" t="str">
        <f>IF(データシート!$S$4="","",データシート!$S$4)</f>
        <v/>
      </c>
      <c r="D12" s="539"/>
      <c r="E12" s="539"/>
      <c r="F12" s="539"/>
      <c r="G12" s="539"/>
      <c r="H12" s="539"/>
      <c r="I12" s="540"/>
      <c r="J12" s="524" t="str">
        <f>IF(データシート!$T$4="","",データシート!$T$4)</f>
        <v/>
      </c>
      <c r="K12" s="524"/>
      <c r="L12" s="524"/>
      <c r="M12" s="524"/>
      <c r="N12" s="524"/>
      <c r="O12" s="524"/>
      <c r="P12" s="524"/>
      <c r="Q12" s="524"/>
      <c r="R12" s="524"/>
      <c r="S12" s="525"/>
      <c r="T12" s="62"/>
      <c r="U12" s="28"/>
    </row>
    <row r="13" spans="1:21" ht="24.9" customHeight="1" x14ac:dyDescent="0.2">
      <c r="A13" s="519"/>
      <c r="B13" s="520"/>
      <c r="C13" s="541" t="str">
        <f>IF(データシート!$R$4="","",データシート!$R$4)</f>
        <v/>
      </c>
      <c r="D13" s="542"/>
      <c r="E13" s="542"/>
      <c r="F13" s="542"/>
      <c r="G13" s="542"/>
      <c r="H13" s="542"/>
      <c r="I13" s="543"/>
      <c r="J13" s="526"/>
      <c r="K13" s="526"/>
      <c r="L13" s="526"/>
      <c r="M13" s="526"/>
      <c r="N13" s="526"/>
      <c r="O13" s="526"/>
      <c r="P13" s="526"/>
      <c r="Q13" s="526"/>
      <c r="R13" s="526"/>
      <c r="S13" s="527"/>
      <c r="T13" s="62"/>
      <c r="U13" s="28"/>
    </row>
    <row r="14" spans="1:21" ht="15" customHeight="1" x14ac:dyDescent="0.2">
      <c r="A14" s="532" t="s">
        <v>332</v>
      </c>
      <c r="B14" s="533"/>
      <c r="C14" s="472" t="str">
        <f>IF(データシート!W4="","",データシート!W4)</f>
        <v/>
      </c>
      <c r="D14" s="201" t="str">
        <f>IF(データシート!U4="","",データシート!U4)</f>
        <v/>
      </c>
      <c r="E14" s="470" t="str">
        <f>IF(データシート!X4="","",データシート!X4)</f>
        <v/>
      </c>
      <c r="F14" s="472" t="str">
        <f>IF(データシート!AA4="","",データシート!AA4)</f>
        <v/>
      </c>
      <c r="G14" s="473"/>
      <c r="H14" s="201" t="str">
        <f>IF(データシート!Y4="","",データシート!Y4)</f>
        <v/>
      </c>
      <c r="I14" s="470" t="str">
        <f>IF(データシート!AB4="","",データシート!AB4)</f>
        <v/>
      </c>
      <c r="J14" s="472" t="str">
        <f>IF(データシート!AE4="","",データシート!AE4)</f>
        <v/>
      </c>
      <c r="K14" s="473"/>
      <c r="L14" s="201" t="str">
        <f>IF(データシート!AC4="","",データシート!AC4)</f>
        <v/>
      </c>
      <c r="M14" s="470" t="str">
        <f>IF(データシート!AF4="","",データシート!AF4)</f>
        <v/>
      </c>
      <c r="N14" s="472" t="str">
        <f>IF(データシート!AI4="","",データシート!AI4)</f>
        <v/>
      </c>
      <c r="O14" s="473"/>
      <c r="P14" s="469" t="str">
        <f>IF(データシート!AG4="","",データシート!AG4)</f>
        <v/>
      </c>
      <c r="Q14" s="469"/>
      <c r="R14" s="469"/>
      <c r="S14" s="544" t="str">
        <f>データシート!AJ4</f>
        <v/>
      </c>
      <c r="T14" s="63"/>
      <c r="U14" s="29"/>
    </row>
    <row r="15" spans="1:21" ht="15" customHeight="1" x14ac:dyDescent="0.2">
      <c r="A15" s="534"/>
      <c r="B15" s="535"/>
      <c r="C15" s="474"/>
      <c r="D15" s="202" t="str">
        <f>IF(データシート!V4="","",データシート!V4)</f>
        <v/>
      </c>
      <c r="E15" s="471"/>
      <c r="F15" s="474"/>
      <c r="G15" s="475"/>
      <c r="H15" s="202" t="str">
        <f>IF(データシート!Z4="","",データシート!Z4)</f>
        <v/>
      </c>
      <c r="I15" s="471"/>
      <c r="J15" s="474"/>
      <c r="K15" s="475"/>
      <c r="L15" s="202" t="str">
        <f>IF(データシート!AD4="","",データシート!AD4)</f>
        <v/>
      </c>
      <c r="M15" s="471"/>
      <c r="N15" s="474"/>
      <c r="O15" s="475"/>
      <c r="P15" s="531" t="str">
        <f>IF(データシート!AH4="","",データシート!AH4)</f>
        <v/>
      </c>
      <c r="Q15" s="531"/>
      <c r="R15" s="531"/>
      <c r="S15" s="545"/>
      <c r="T15" s="63"/>
      <c r="U15" s="29"/>
    </row>
    <row r="16" spans="1:21" ht="15" customHeight="1" x14ac:dyDescent="0.2">
      <c r="A16" s="534"/>
      <c r="B16" s="535"/>
      <c r="C16" s="472" t="str">
        <f>IF(データシート!AM4="","",データシート!AM4)</f>
        <v/>
      </c>
      <c r="D16" s="201" t="str">
        <f>IF(データシート!AK4="","",データシート!AK4)</f>
        <v/>
      </c>
      <c r="E16" s="470" t="str">
        <f>IF(データシート!AN4="","",データシート!AN4)</f>
        <v/>
      </c>
      <c r="F16" s="472" t="str">
        <f>IF(データシート!AQ4="","",データシート!AQ4)</f>
        <v/>
      </c>
      <c r="G16" s="473"/>
      <c r="H16" s="201" t="str">
        <f>IF(データシート!AO4="","",データシート!AO4)</f>
        <v/>
      </c>
      <c r="I16" s="470" t="str">
        <f>IF(データシート!AR4="","",データシート!AR4)</f>
        <v/>
      </c>
      <c r="J16" s="472" t="str">
        <f>IF(データシート!AU4="","",データシート!AU4)</f>
        <v/>
      </c>
      <c r="K16" s="473"/>
      <c r="L16" s="201" t="str">
        <f>IF(データシート!AS4="","",データシート!AS4)</f>
        <v/>
      </c>
      <c r="M16" s="470" t="str">
        <f>IF(データシート!AV4="","",データシート!AV4)</f>
        <v/>
      </c>
      <c r="N16" s="472" t="str">
        <f>IF(データシート!AY4="","",データシート!AY4)</f>
        <v/>
      </c>
      <c r="O16" s="473"/>
      <c r="P16" s="469" t="str">
        <f>IF(データシート!AW4="","",データシート!AW4)</f>
        <v/>
      </c>
      <c r="Q16" s="469"/>
      <c r="R16" s="469"/>
      <c r="S16" s="544" t="str">
        <f>IF(データシート!AZ4="","",データシート!AZ4)</f>
        <v/>
      </c>
      <c r="T16" s="63"/>
      <c r="U16" s="29"/>
    </row>
    <row r="17" spans="1:36" ht="15" customHeight="1" x14ac:dyDescent="0.2">
      <c r="A17" s="536"/>
      <c r="B17" s="537"/>
      <c r="C17" s="474"/>
      <c r="D17" s="202" t="str">
        <f>IF(データシート!AL4="","",データシート!AL4)</f>
        <v/>
      </c>
      <c r="E17" s="471"/>
      <c r="F17" s="474"/>
      <c r="G17" s="475"/>
      <c r="H17" s="202" t="str">
        <f>IF(データシート!AP4="","",データシート!AP4)</f>
        <v/>
      </c>
      <c r="I17" s="471"/>
      <c r="J17" s="474"/>
      <c r="K17" s="475"/>
      <c r="L17" s="202" t="str">
        <f>IF(データシート!AT4="","",データシート!AT4)</f>
        <v/>
      </c>
      <c r="M17" s="471"/>
      <c r="N17" s="474"/>
      <c r="O17" s="475"/>
      <c r="P17" s="531" t="str">
        <f>IF(データシート!AX4="","",データシート!AX4)</f>
        <v/>
      </c>
      <c r="Q17" s="531"/>
      <c r="R17" s="531"/>
      <c r="S17" s="545"/>
      <c r="T17" s="63"/>
      <c r="U17" s="29"/>
      <c r="W17" s="166">
        <v>1</v>
      </c>
      <c r="X17" s="94" t="s">
        <v>217</v>
      </c>
    </row>
    <row r="18" spans="1:36" ht="30" customHeight="1" x14ac:dyDescent="0.2">
      <c r="A18" s="483" t="s">
        <v>184</v>
      </c>
      <c r="B18" s="484"/>
      <c r="C18" s="487" t="str">
        <f>IF(データシート!BA4="","",データシート!BA4)</f>
        <v/>
      </c>
      <c r="D18" s="488"/>
      <c r="E18" s="488"/>
      <c r="F18" s="488"/>
      <c r="G18" s="488"/>
      <c r="H18" s="489"/>
      <c r="I18" s="493">
        <f>IF(データシート!BB4="","",データシート!BB4)</f>
        <v>0</v>
      </c>
      <c r="J18" s="591" t="s">
        <v>180</v>
      </c>
      <c r="K18" s="591"/>
      <c r="L18" s="591"/>
      <c r="M18" s="592" t="str">
        <f>IF(データシート!BC4=0,"",データシート!BC4)</f>
        <v/>
      </c>
      <c r="N18" s="593"/>
      <c r="O18" s="593"/>
      <c r="P18" s="593"/>
      <c r="Q18" s="594" t="s">
        <v>182</v>
      </c>
      <c r="R18" s="594"/>
      <c r="S18" s="595"/>
      <c r="T18" s="63"/>
      <c r="U18" s="29"/>
      <c r="W18" s="166">
        <v>2</v>
      </c>
      <c r="X18" s="94" t="s">
        <v>252</v>
      </c>
      <c r="Y18" s="94"/>
      <c r="Z18" s="94"/>
      <c r="AA18" s="94"/>
      <c r="AB18" s="94"/>
      <c r="AC18" s="95"/>
      <c r="AD18" s="95"/>
      <c r="AE18" s="95"/>
      <c r="AF18" s="95"/>
      <c r="AG18" s="95"/>
      <c r="AH18" s="95"/>
      <c r="AI18" s="95"/>
      <c r="AJ18" s="95"/>
    </row>
    <row r="19" spans="1:36" ht="30" customHeight="1" x14ac:dyDescent="0.2">
      <c r="A19" s="485"/>
      <c r="B19" s="486"/>
      <c r="C19" s="490"/>
      <c r="D19" s="491"/>
      <c r="E19" s="491"/>
      <c r="F19" s="491"/>
      <c r="G19" s="491"/>
      <c r="H19" s="492"/>
      <c r="I19" s="494"/>
      <c r="J19" s="596"/>
      <c r="K19" s="597"/>
      <c r="L19" s="598"/>
      <c r="M19" s="592"/>
      <c r="N19" s="593"/>
      <c r="O19" s="593"/>
      <c r="P19" s="593"/>
      <c r="Q19" s="594"/>
      <c r="R19" s="594"/>
      <c r="S19" s="595"/>
      <c r="T19" s="63"/>
      <c r="U19" s="29"/>
      <c r="W19" s="166">
        <v>3</v>
      </c>
      <c r="X19" s="94" t="s">
        <v>220</v>
      </c>
      <c r="Y19" s="94"/>
      <c r="Z19" s="94"/>
      <c r="AA19" s="94"/>
      <c r="AB19" s="94"/>
      <c r="AC19" s="95"/>
      <c r="AD19" s="95"/>
      <c r="AE19" s="95"/>
      <c r="AF19" s="95"/>
      <c r="AG19" s="95"/>
      <c r="AH19" s="95"/>
      <c r="AI19" s="95"/>
      <c r="AJ19" s="95"/>
    </row>
    <row r="20" spans="1:36" ht="30" customHeight="1" x14ac:dyDescent="0.2">
      <c r="A20" s="504" t="s">
        <v>172</v>
      </c>
      <c r="B20" s="505"/>
      <c r="C20" s="101" t="str">
        <f>IF(データシート!BE4=0,"",データシート!BE4)</f>
        <v/>
      </c>
      <c r="D20" s="599" t="str">
        <f>IF(データシート!BD4=0,"",データシート!BD4)</f>
        <v/>
      </c>
      <c r="E20" s="602"/>
      <c r="F20" s="602"/>
      <c r="G20" s="602"/>
      <c r="H20" s="602"/>
      <c r="I20" s="602"/>
      <c r="J20" s="604"/>
      <c r="K20" s="599" t="s">
        <v>236</v>
      </c>
      <c r="L20" s="600"/>
      <c r="M20" s="601">
        <f>データシート!J4</f>
        <v>0</v>
      </c>
      <c r="N20" s="602"/>
      <c r="O20" s="602"/>
      <c r="P20" s="602"/>
      <c r="Q20" s="602"/>
      <c r="R20" s="602"/>
      <c r="S20" s="603"/>
      <c r="T20" s="63"/>
      <c r="U20" s="29"/>
      <c r="W20" s="166">
        <v>4</v>
      </c>
      <c r="X20" s="94" t="s">
        <v>221</v>
      </c>
      <c r="Y20" s="94"/>
      <c r="Z20" s="94"/>
      <c r="AA20" s="94"/>
      <c r="AB20" s="94"/>
      <c r="AC20" s="95"/>
      <c r="AD20" s="95"/>
      <c r="AE20" s="95"/>
      <c r="AF20" s="95"/>
      <c r="AG20" s="95"/>
      <c r="AH20" s="95"/>
      <c r="AI20" s="95"/>
      <c r="AJ20" s="95"/>
    </row>
    <row r="21" spans="1:36" ht="30" customHeight="1" x14ac:dyDescent="0.2">
      <c r="A21" s="506" t="s">
        <v>226</v>
      </c>
      <c r="B21" s="507"/>
      <c r="C21" s="101" t="str">
        <f>IF(データシート!BF4=0,"",データシート!BF4)</f>
        <v/>
      </c>
      <c r="D21" s="514" t="e">
        <f>VLOOKUP(C21,$W$17:$X$21,2,FALSE)</f>
        <v>#N/A</v>
      </c>
      <c r="E21" s="515"/>
      <c r="F21" s="515"/>
      <c r="G21" s="515"/>
      <c r="H21" s="515"/>
      <c r="I21" s="515"/>
      <c r="J21" s="515"/>
      <c r="K21" s="515"/>
      <c r="L21" s="515"/>
      <c r="M21" s="515"/>
      <c r="N21" s="515"/>
      <c r="O21" s="515"/>
      <c r="P21" s="515"/>
      <c r="Q21" s="515"/>
      <c r="R21" s="515"/>
      <c r="S21" s="516"/>
      <c r="T21" s="63"/>
      <c r="U21" s="29"/>
      <c r="W21" s="166">
        <v>5</v>
      </c>
      <c r="X21" s="94" t="s">
        <v>219</v>
      </c>
      <c r="Y21" s="94"/>
      <c r="Z21" s="94"/>
      <c r="AA21" s="94"/>
      <c r="AB21" s="94"/>
      <c r="AC21" s="95"/>
      <c r="AD21" s="95"/>
      <c r="AE21" s="95"/>
      <c r="AF21" s="95"/>
      <c r="AG21" s="95"/>
      <c r="AH21" s="95"/>
      <c r="AI21" s="95"/>
      <c r="AJ21" s="95"/>
    </row>
    <row r="22" spans="1:36" ht="2.25" customHeight="1" x14ac:dyDescent="0.2">
      <c r="A22" s="129"/>
      <c r="B22" s="74"/>
      <c r="C22" s="74"/>
      <c r="D22" s="74"/>
      <c r="E22" s="74"/>
      <c r="F22" s="74"/>
      <c r="G22" s="74"/>
      <c r="H22" s="74"/>
      <c r="I22" s="74"/>
      <c r="J22" s="74"/>
      <c r="K22" s="74"/>
      <c r="L22" s="74"/>
      <c r="M22" s="74"/>
      <c r="N22" s="74"/>
      <c r="O22" s="74"/>
      <c r="P22" s="74"/>
      <c r="Q22" s="74"/>
      <c r="R22" s="74"/>
      <c r="S22" s="42"/>
      <c r="T22" s="59"/>
      <c r="U22" s="20"/>
    </row>
    <row r="23" spans="1:36" ht="20.100000000000001" customHeight="1" x14ac:dyDescent="0.2">
      <c r="A23" s="508" t="s">
        <v>86</v>
      </c>
      <c r="B23" s="510" t="s">
        <v>12</v>
      </c>
      <c r="C23" s="103" t="s">
        <v>87</v>
      </c>
      <c r="D23" s="158">
        <f>データシート!BI3</f>
        <v>0</v>
      </c>
      <c r="E23" s="158"/>
      <c r="F23" s="158"/>
      <c r="G23" s="104"/>
      <c r="H23" s="104"/>
      <c r="I23" s="104"/>
      <c r="J23" s="104"/>
      <c r="K23" s="105"/>
      <c r="L23" s="495" t="s">
        <v>44</v>
      </c>
      <c r="M23" s="496"/>
      <c r="N23" s="495">
        <f>データシート!$BG$3</f>
        <v>0</v>
      </c>
      <c r="O23" s="608"/>
      <c r="P23" s="608"/>
      <c r="Q23" s="608"/>
      <c r="R23" s="608"/>
      <c r="S23" s="106"/>
      <c r="T23" s="65"/>
      <c r="U23" s="31"/>
    </row>
    <row r="24" spans="1:36" ht="20.100000000000001" customHeight="1" x14ac:dyDescent="0.2">
      <c r="A24" s="509"/>
      <c r="B24" s="511"/>
      <c r="C24" s="501">
        <f>データシート!BJ3</f>
        <v>0</v>
      </c>
      <c r="D24" s="502"/>
      <c r="E24" s="502"/>
      <c r="F24" s="502"/>
      <c r="G24" s="502"/>
      <c r="H24" s="502"/>
      <c r="I24" s="502"/>
      <c r="J24" s="502"/>
      <c r="K24" s="503"/>
      <c r="L24" s="497"/>
      <c r="M24" s="498"/>
      <c r="N24" s="497"/>
      <c r="O24" s="610"/>
      <c r="P24" s="610"/>
      <c r="Q24" s="610"/>
      <c r="R24" s="610"/>
      <c r="S24" s="107"/>
      <c r="T24" s="65"/>
      <c r="U24" s="31"/>
    </row>
    <row r="25" spans="1:36" ht="39.9" customHeight="1" x14ac:dyDescent="0.2">
      <c r="A25" s="32" t="s">
        <v>88</v>
      </c>
      <c r="B25" s="512"/>
      <c r="C25" s="612" t="s">
        <v>193</v>
      </c>
      <c r="D25" s="613"/>
      <c r="E25" s="613"/>
      <c r="F25" s="614">
        <f>データシート!BK3</f>
        <v>0</v>
      </c>
      <c r="G25" s="614"/>
      <c r="H25" s="614"/>
      <c r="I25" s="614"/>
      <c r="J25" s="614"/>
      <c r="K25" s="615"/>
      <c r="L25" s="499" t="s">
        <v>191</v>
      </c>
      <c r="M25" s="500"/>
      <c r="N25" s="605">
        <f>データシート!$BH$3</f>
        <v>0</v>
      </c>
      <c r="O25" s="606"/>
      <c r="P25" s="606"/>
      <c r="Q25" s="606"/>
      <c r="R25" s="606"/>
      <c r="S25" s="108"/>
      <c r="T25" s="65"/>
      <c r="U25" s="31"/>
    </row>
    <row r="26" spans="1:36" ht="2.25" customHeight="1" x14ac:dyDescent="0.2">
      <c r="A26" s="478"/>
      <c r="B26" s="479"/>
      <c r="C26" s="479"/>
      <c r="D26" s="479"/>
      <c r="E26" s="479"/>
      <c r="F26" s="479"/>
      <c r="G26" s="479"/>
      <c r="H26" s="479"/>
      <c r="I26" s="479"/>
      <c r="J26" s="479"/>
      <c r="K26" s="479"/>
      <c r="L26" s="479"/>
      <c r="M26" s="479"/>
      <c r="N26" s="479"/>
      <c r="O26" s="479"/>
      <c r="P26" s="479"/>
      <c r="Q26" s="479"/>
      <c r="R26" s="479"/>
      <c r="S26" s="42"/>
      <c r="T26" s="59"/>
      <c r="U26" s="20"/>
    </row>
    <row r="27" spans="1:36" ht="18.75" customHeight="1" x14ac:dyDescent="0.2">
      <c r="A27" s="140" t="s">
        <v>90</v>
      </c>
      <c r="B27" s="109"/>
      <c r="C27" s="139"/>
      <c r="D27" s="109"/>
      <c r="E27" s="110"/>
      <c r="F27" s="35"/>
      <c r="G27" s="35"/>
      <c r="H27" s="36"/>
      <c r="I27" s="36"/>
      <c r="J27" s="35"/>
      <c r="K27" s="35"/>
      <c r="L27" s="141" t="str">
        <f>印刷シートA!L27</f>
        <v>令和　4　年</v>
      </c>
      <c r="M27" s="36"/>
      <c r="N27" s="37"/>
      <c r="O27" s="38" t="s">
        <v>91</v>
      </c>
      <c r="P27" s="39"/>
      <c r="Q27" s="40" t="s">
        <v>92</v>
      </c>
      <c r="R27" s="68"/>
      <c r="S27" s="72"/>
      <c r="T27" s="66"/>
      <c r="U27" s="41"/>
      <c r="V27" s="127" t="s">
        <v>93</v>
      </c>
    </row>
    <row r="28" spans="1:36" ht="18.75" customHeight="1" x14ac:dyDescent="0.2">
      <c r="A28" s="116"/>
      <c r="B28" s="110"/>
      <c r="C28" s="110"/>
      <c r="D28" s="110"/>
      <c r="E28" s="110"/>
      <c r="F28" s="35"/>
      <c r="G28" s="35"/>
      <c r="H28" s="36"/>
      <c r="I28" s="36"/>
      <c r="J28" s="35"/>
      <c r="K28" s="35"/>
      <c r="L28" s="36"/>
      <c r="M28" s="36"/>
      <c r="N28" s="37"/>
      <c r="O28" s="38"/>
      <c r="P28" s="130"/>
      <c r="Q28" s="135"/>
      <c r="R28" s="66"/>
      <c r="S28" s="136"/>
      <c r="T28" s="66"/>
      <c r="U28" s="41"/>
      <c r="V28" s="127"/>
    </row>
    <row r="29" spans="1:36" ht="13.2" x14ac:dyDescent="0.2">
      <c r="A29" s="111"/>
      <c r="B29" s="112"/>
      <c r="C29" s="112"/>
      <c r="D29" s="112"/>
      <c r="E29" s="112"/>
      <c r="F29" s="112"/>
      <c r="G29" s="112"/>
      <c r="H29" s="112"/>
      <c r="I29" s="112"/>
      <c r="J29" s="112"/>
      <c r="K29" s="112"/>
      <c r="L29" s="112"/>
      <c r="M29" s="112"/>
      <c r="N29" s="113"/>
      <c r="O29" s="113"/>
      <c r="P29" s="113"/>
      <c r="Q29" s="113"/>
      <c r="R29" s="65"/>
      <c r="S29" s="114"/>
      <c r="T29" s="59"/>
      <c r="U29" s="20"/>
    </row>
    <row r="30" spans="1:36" ht="18" customHeight="1" x14ac:dyDescent="0.2">
      <c r="A30" s="142" t="s">
        <v>343</v>
      </c>
      <c r="B30" s="112"/>
      <c r="C30" s="112"/>
      <c r="D30" s="112"/>
      <c r="E30" s="112"/>
      <c r="F30" s="112"/>
      <c r="G30" s="112"/>
      <c r="H30" s="112"/>
      <c r="I30" s="112"/>
      <c r="J30" s="112"/>
      <c r="K30" s="112"/>
      <c r="L30" s="112"/>
      <c r="M30" s="112"/>
      <c r="N30" s="113"/>
      <c r="O30" s="113"/>
      <c r="P30" s="113"/>
      <c r="Q30" s="113"/>
      <c r="R30" s="65"/>
      <c r="S30" s="114"/>
      <c r="T30" s="59"/>
      <c r="U30" s="20"/>
    </row>
    <row r="31" spans="1:36" ht="18" customHeight="1" x14ac:dyDescent="0.2">
      <c r="A31" s="115"/>
      <c r="B31" s="112"/>
      <c r="C31" s="112"/>
      <c r="D31" s="112"/>
      <c r="E31" s="112"/>
      <c r="F31" s="112"/>
      <c r="G31" s="112"/>
      <c r="H31" s="112"/>
      <c r="I31" s="112"/>
      <c r="J31" s="112"/>
      <c r="K31" s="112"/>
      <c r="L31" s="112"/>
      <c r="M31" s="112"/>
      <c r="N31" s="113"/>
      <c r="O31" s="113"/>
      <c r="P31" s="113"/>
      <c r="Q31" s="113"/>
      <c r="R31" s="65"/>
      <c r="S31" s="114"/>
      <c r="T31" s="59"/>
      <c r="U31" s="20"/>
    </row>
    <row r="32" spans="1:36" ht="18" customHeight="1" x14ac:dyDescent="0.2">
      <c r="A32" s="116"/>
      <c r="B32" s="112"/>
      <c r="C32" s="112"/>
      <c r="D32" s="112"/>
      <c r="E32" s="112"/>
      <c r="F32" s="112"/>
      <c r="G32" s="112"/>
      <c r="H32" s="112"/>
      <c r="I32" s="112"/>
      <c r="J32" s="112"/>
      <c r="K32" s="112"/>
      <c r="L32" s="112"/>
      <c r="M32" s="112"/>
      <c r="N32" s="113"/>
      <c r="O32" s="113"/>
      <c r="P32" s="113"/>
      <c r="Q32" s="113"/>
      <c r="R32" s="65"/>
      <c r="S32" s="114"/>
      <c r="T32" s="59"/>
      <c r="U32" s="20"/>
    </row>
    <row r="33" spans="1:25" ht="18" customHeight="1" x14ac:dyDescent="0.2">
      <c r="A33" s="111"/>
      <c r="B33" s="112"/>
      <c r="C33" s="112"/>
      <c r="D33" s="112"/>
      <c r="E33" s="112"/>
      <c r="F33" s="112"/>
      <c r="G33" s="112"/>
      <c r="H33" s="590" t="str">
        <f>C6</f>
        <v/>
      </c>
      <c r="I33" s="590"/>
      <c r="J33" s="590"/>
      <c r="K33" s="590"/>
      <c r="L33" s="590"/>
      <c r="M33" s="590"/>
      <c r="N33" s="590"/>
      <c r="O33" s="291" t="s">
        <v>344</v>
      </c>
      <c r="P33" s="113"/>
      <c r="Q33" s="113"/>
      <c r="R33" s="65"/>
      <c r="S33" s="114"/>
      <c r="T33" s="59"/>
      <c r="U33" s="20"/>
      <c r="V33" s="127" t="s">
        <v>94</v>
      </c>
    </row>
    <row r="34" spans="1:25" ht="18.75" customHeight="1" x14ac:dyDescent="0.2">
      <c r="A34" s="116"/>
      <c r="B34" s="35"/>
      <c r="C34" s="35"/>
      <c r="D34" s="480" t="s">
        <v>95</v>
      </c>
      <c r="E34" s="480"/>
      <c r="F34" s="480"/>
      <c r="G34" s="480"/>
      <c r="H34" s="480"/>
      <c r="I34" s="128"/>
      <c r="J34" s="481"/>
      <c r="K34" s="481"/>
      <c r="L34" s="481"/>
      <c r="M34" s="481"/>
      <c r="N34" s="481"/>
      <c r="O34" s="481"/>
      <c r="P34" s="482"/>
      <c r="Q34" s="118" t="s">
        <v>96</v>
      </c>
      <c r="R34" s="119"/>
      <c r="S34" s="114"/>
      <c r="T34" s="59"/>
      <c r="U34" s="43"/>
      <c r="V34" s="476" t="s">
        <v>97</v>
      </c>
      <c r="W34" s="477"/>
      <c r="X34" s="477"/>
      <c r="Y34" s="477"/>
    </row>
    <row r="35" spans="1:25" ht="3.75" customHeight="1" x14ac:dyDescent="0.2">
      <c r="A35" s="120"/>
      <c r="B35" s="121"/>
      <c r="C35" s="121"/>
      <c r="D35" s="122"/>
      <c r="E35" s="122"/>
      <c r="F35" s="122"/>
      <c r="G35" s="122"/>
      <c r="H35" s="122"/>
      <c r="I35" s="122"/>
      <c r="J35" s="122"/>
      <c r="K35" s="122"/>
      <c r="L35" s="122"/>
      <c r="M35" s="122"/>
      <c r="N35" s="122"/>
      <c r="O35" s="122"/>
      <c r="P35" s="122"/>
      <c r="Q35" s="122"/>
      <c r="R35" s="65"/>
      <c r="S35" s="114"/>
      <c r="T35" s="59"/>
      <c r="U35" s="20"/>
    </row>
    <row r="36" spans="1:25" ht="12.75" customHeight="1" thickBot="1" x14ac:dyDescent="0.25">
      <c r="A36" s="123"/>
      <c r="B36" s="124"/>
      <c r="C36" s="124"/>
      <c r="D36" s="124"/>
      <c r="E36" s="124"/>
      <c r="F36" s="124"/>
      <c r="G36" s="124"/>
      <c r="H36" s="124"/>
      <c r="I36" s="124"/>
      <c r="J36" s="124"/>
      <c r="K36" s="124"/>
      <c r="L36" s="124"/>
      <c r="M36" s="124"/>
      <c r="N36" s="124"/>
      <c r="O36" s="124"/>
      <c r="P36" s="124"/>
      <c r="Q36" s="124"/>
      <c r="R36" s="124"/>
      <c r="S36" s="125"/>
      <c r="T36" s="67"/>
      <c r="U36" s="13"/>
    </row>
    <row r="38" spans="1:25" x14ac:dyDescent="0.2">
      <c r="A38" s="12" t="s">
        <v>242</v>
      </c>
    </row>
    <row r="39" spans="1:25" x14ac:dyDescent="0.2">
      <c r="A39" s="12" t="s">
        <v>241</v>
      </c>
    </row>
  </sheetData>
  <sheetProtection algorithmName="SHA-512" hashValue="PFf0G5Nt+VsolLJ4MYtSU/npdTMl+R6Drqd9i/kysVJaQ2dIUFQ5kUdqE8llppkmNH8ZX4yLSleJg2V+u9RDZA==" saltValue="zxnMGnSkeF1G7MQXqkbsmg==" spinCount="100000" sheet="1" selectLockedCells="1"/>
  <mergeCells count="79">
    <mergeCell ref="S14:S15"/>
    <mergeCell ref="N14:O15"/>
    <mergeCell ref="J14:K15"/>
    <mergeCell ref="S16:S17"/>
    <mergeCell ref="N16:O17"/>
    <mergeCell ref="M16:M17"/>
    <mergeCell ref="J16:K17"/>
    <mergeCell ref="A23:A24"/>
    <mergeCell ref="B23:B25"/>
    <mergeCell ref="L23:M24"/>
    <mergeCell ref="N23:R24"/>
    <mergeCell ref="C24:K24"/>
    <mergeCell ref="C25:E25"/>
    <mergeCell ref="F25:K25"/>
    <mergeCell ref="V34:Y34"/>
    <mergeCell ref="L25:M25"/>
    <mergeCell ref="N25:R25"/>
    <mergeCell ref="A26:R26"/>
    <mergeCell ref="D34:H34"/>
    <mergeCell ref="J34:P34"/>
    <mergeCell ref="H33:N33"/>
    <mergeCell ref="A20:B20"/>
    <mergeCell ref="A21:B21"/>
    <mergeCell ref="D21:S21"/>
    <mergeCell ref="A18:B19"/>
    <mergeCell ref="C18:H19"/>
    <mergeCell ref="I18:I19"/>
    <mergeCell ref="K20:L20"/>
    <mergeCell ref="M20:S20"/>
    <mergeCell ref="D20:J20"/>
    <mergeCell ref="J18:L18"/>
    <mergeCell ref="M18:P18"/>
    <mergeCell ref="Q18:S18"/>
    <mergeCell ref="J19:L19"/>
    <mergeCell ref="M19:P19"/>
    <mergeCell ref="Q19:S19"/>
    <mergeCell ref="A14:B17"/>
    <mergeCell ref="P14:R14"/>
    <mergeCell ref="P17:R17"/>
    <mergeCell ref="C14:C15"/>
    <mergeCell ref="E14:E15"/>
    <mergeCell ref="I14:I15"/>
    <mergeCell ref="M14:M15"/>
    <mergeCell ref="E16:E17"/>
    <mergeCell ref="C16:C17"/>
    <mergeCell ref="F14:G15"/>
    <mergeCell ref="F16:G17"/>
    <mergeCell ref="P15:R15"/>
    <mergeCell ref="I16:I17"/>
    <mergeCell ref="P16:R16"/>
    <mergeCell ref="A8:B8"/>
    <mergeCell ref="C8:S8"/>
    <mergeCell ref="C9:S9"/>
    <mergeCell ref="C7:S7"/>
    <mergeCell ref="A12:B13"/>
    <mergeCell ref="C12:I12"/>
    <mergeCell ref="J12:S13"/>
    <mergeCell ref="C13:I13"/>
    <mergeCell ref="A10:B11"/>
    <mergeCell ref="C10:I10"/>
    <mergeCell ref="J10:S11"/>
    <mergeCell ref="C11:I11"/>
    <mergeCell ref="B1:P1"/>
    <mergeCell ref="A3:B3"/>
    <mergeCell ref="C3:D3"/>
    <mergeCell ref="E3:G3"/>
    <mergeCell ref="H3:K3"/>
    <mergeCell ref="L3:N3"/>
    <mergeCell ref="A4:R4"/>
    <mergeCell ref="A5:B6"/>
    <mergeCell ref="C5:G5"/>
    <mergeCell ref="H5:K5"/>
    <mergeCell ref="L5:M5"/>
    <mergeCell ref="N5:S5"/>
    <mergeCell ref="C6:F6"/>
    <mergeCell ref="H6:I6"/>
    <mergeCell ref="J6:K6"/>
    <mergeCell ref="L6:M6"/>
    <mergeCell ref="N6:S6"/>
  </mergeCells>
  <phoneticPr fontId="28"/>
  <printOptions horizontalCentered="1" verticalCentered="1"/>
  <pageMargins left="0.39370078740157483" right="0.39370078740157483" top="0.59020397231334776" bottom="0.59020397231334776" header="0.51174154431801144" footer="0.51174154431801144"/>
  <pageSetup paperSize="9" scale="93" orientation="portrait" r:id="rId1"/>
  <headerFooter alignWithMargins="0"/>
  <colBreaks count="1" manualBreakCount="1">
    <brk id="19" max="1048575" man="1"/>
  </col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AJ39"/>
  <sheetViews>
    <sheetView showGridLines="0" view="pageBreakPreview" zoomScaleSheetLayoutView="100" workbookViewId="0">
      <selection activeCell="U1" sqref="U1"/>
    </sheetView>
  </sheetViews>
  <sheetFormatPr defaultColWidth="8" defaultRowHeight="12" x14ac:dyDescent="0.2"/>
  <cols>
    <col min="1" max="1" width="5.6640625" style="12" customWidth="1"/>
    <col min="2" max="2" width="6.6640625" style="12" customWidth="1"/>
    <col min="3" max="4" width="9.44140625" style="12" customWidth="1"/>
    <col min="5" max="5" width="3.44140625" style="12" customWidth="1"/>
    <col min="6" max="6" width="5" style="12" customWidth="1"/>
    <col min="7" max="7" width="4.44140625" style="12" customWidth="1"/>
    <col min="8" max="8" width="9.44140625" style="12" customWidth="1"/>
    <col min="9" max="9" width="3.44140625" style="12" customWidth="1"/>
    <col min="10" max="10" width="5.6640625" style="12" customWidth="1"/>
    <col min="11" max="11" width="3.88671875" style="12" customWidth="1"/>
    <col min="12" max="12" width="9.44140625" style="12" customWidth="1"/>
    <col min="13" max="13" width="3.44140625" style="12" customWidth="1"/>
    <col min="14" max="14" width="5.6640625" style="12" customWidth="1"/>
    <col min="15" max="15" width="3.88671875" style="12" customWidth="1"/>
    <col min="16" max="17" width="3.44140625" style="12" customWidth="1"/>
    <col min="18" max="18" width="2.44140625" style="12" customWidth="1"/>
    <col min="19" max="19" width="3.44140625" style="12" customWidth="1"/>
    <col min="20" max="21" width="2.44140625" style="12" customWidth="1"/>
    <col min="22" max="22" width="8" style="12"/>
    <col min="23" max="23" width="8" style="102"/>
    <col min="24" max="16384" width="8" style="12"/>
  </cols>
  <sheetData>
    <row r="1" spans="1:21" ht="42" customHeight="1" x14ac:dyDescent="0.2">
      <c r="A1" s="16"/>
      <c r="B1" s="546" t="str">
        <f>データシート!A1&amp;"参加申込書"</f>
        <v>令和４年度　第57回茨城県アンサンブルコンテスト県西地区大会参加申込書</v>
      </c>
      <c r="C1" s="546"/>
      <c r="D1" s="546"/>
      <c r="E1" s="546"/>
      <c r="F1" s="546"/>
      <c r="G1" s="546"/>
      <c r="H1" s="546"/>
      <c r="I1" s="546"/>
      <c r="J1" s="546"/>
      <c r="K1" s="546"/>
      <c r="L1" s="546"/>
      <c r="M1" s="546"/>
      <c r="N1" s="546"/>
      <c r="O1" s="546"/>
      <c r="P1" s="546"/>
      <c r="Q1" s="17"/>
      <c r="R1" s="17"/>
      <c r="S1" s="17"/>
      <c r="T1" s="17"/>
      <c r="U1" s="18"/>
    </row>
    <row r="2" spans="1:21" ht="7.5" customHeight="1" thickBot="1" x14ac:dyDescent="0.25">
      <c r="A2" s="16"/>
      <c r="B2" s="16"/>
      <c r="C2" s="16"/>
      <c r="D2" s="16"/>
      <c r="E2" s="16"/>
      <c r="F2" s="16"/>
      <c r="G2" s="16"/>
      <c r="H2" s="16"/>
      <c r="I2" s="16"/>
      <c r="J2" s="16"/>
      <c r="K2" s="16"/>
      <c r="L2" s="16"/>
      <c r="M2" s="16"/>
      <c r="N2" s="16"/>
      <c r="O2" s="16"/>
      <c r="P2" s="16"/>
      <c r="Q2" s="16"/>
      <c r="R2" s="16"/>
      <c r="S2" s="16"/>
      <c r="T2" s="16"/>
      <c r="U2" s="13"/>
    </row>
    <row r="3" spans="1:21" ht="35.25" customHeight="1" x14ac:dyDescent="0.2">
      <c r="A3" s="547" t="s">
        <v>338</v>
      </c>
      <c r="B3" s="548"/>
      <c r="C3" s="549" t="str">
        <f>データシート!C5</f>
        <v>県西</v>
      </c>
      <c r="D3" s="550"/>
      <c r="E3" s="551" t="s">
        <v>328</v>
      </c>
      <c r="F3" s="552"/>
      <c r="G3" s="553"/>
      <c r="H3" s="554" t="s">
        <v>132</v>
      </c>
      <c r="I3" s="555"/>
      <c r="J3" s="555"/>
      <c r="K3" s="548"/>
      <c r="L3" s="556" t="str">
        <f>データシート!B5</f>
        <v/>
      </c>
      <c r="M3" s="557"/>
      <c r="N3" s="557"/>
      <c r="O3" s="137" t="s">
        <v>73</v>
      </c>
      <c r="P3" s="137"/>
      <c r="Q3" s="137"/>
      <c r="R3" s="137"/>
      <c r="S3" s="138"/>
      <c r="T3" s="58"/>
      <c r="U3" s="19"/>
    </row>
    <row r="4" spans="1:21" ht="2.25" customHeight="1" x14ac:dyDescent="0.2">
      <c r="A4" s="478"/>
      <c r="B4" s="479"/>
      <c r="C4" s="479"/>
      <c r="D4" s="479"/>
      <c r="E4" s="479"/>
      <c r="F4" s="479"/>
      <c r="G4" s="479"/>
      <c r="H4" s="479"/>
      <c r="I4" s="479"/>
      <c r="J4" s="479"/>
      <c r="K4" s="479"/>
      <c r="L4" s="479"/>
      <c r="M4" s="479"/>
      <c r="N4" s="479"/>
      <c r="O4" s="479"/>
      <c r="P4" s="479"/>
      <c r="Q4" s="479"/>
      <c r="R4" s="479"/>
      <c r="S4" s="42"/>
      <c r="T4" s="59"/>
      <c r="U4" s="20"/>
    </row>
    <row r="5" spans="1:21" ht="20.100000000000001" customHeight="1" x14ac:dyDescent="0.2">
      <c r="A5" s="517" t="s">
        <v>5</v>
      </c>
      <c r="B5" s="518"/>
      <c r="C5" s="580" t="str">
        <f>データシート!$E$5</f>
        <v/>
      </c>
      <c r="D5" s="581"/>
      <c r="E5" s="581"/>
      <c r="F5" s="581"/>
      <c r="G5" s="582"/>
      <c r="H5" s="583" t="s">
        <v>74</v>
      </c>
      <c r="I5" s="584"/>
      <c r="J5" s="584"/>
      <c r="K5" s="585"/>
      <c r="L5" s="586" t="s">
        <v>67</v>
      </c>
      <c r="M5" s="585"/>
      <c r="N5" s="587" t="s">
        <v>320</v>
      </c>
      <c r="O5" s="588"/>
      <c r="P5" s="588"/>
      <c r="Q5" s="588"/>
      <c r="R5" s="588"/>
      <c r="S5" s="589"/>
      <c r="T5" s="60"/>
      <c r="U5" s="23"/>
    </row>
    <row r="6" spans="1:21" ht="45" customHeight="1" x14ac:dyDescent="0.2">
      <c r="A6" s="519"/>
      <c r="B6" s="520"/>
      <c r="C6" s="572" t="str">
        <f>データシート!D5</f>
        <v/>
      </c>
      <c r="D6" s="573"/>
      <c r="E6" s="573"/>
      <c r="F6" s="573"/>
      <c r="G6" s="100" t="s">
        <v>209</v>
      </c>
      <c r="H6" s="574" t="str">
        <f>データシート!G5</f>
        <v/>
      </c>
      <c r="I6" s="575"/>
      <c r="J6" s="576" t="str">
        <f>データシート!H5</f>
        <v/>
      </c>
      <c r="K6" s="577"/>
      <c r="L6" s="578" t="str">
        <f>データシート!I5</f>
        <v/>
      </c>
      <c r="M6" s="579"/>
      <c r="N6" s="566" t="str">
        <f>データシート!K5</f>
        <v/>
      </c>
      <c r="O6" s="567"/>
      <c r="P6" s="567"/>
      <c r="Q6" s="567"/>
      <c r="R6" s="567"/>
      <c r="S6" s="568"/>
      <c r="T6" s="59"/>
      <c r="U6" s="20"/>
    </row>
    <row r="7" spans="1:21" ht="20.100000000000001" customHeight="1" x14ac:dyDescent="0.2">
      <c r="A7" s="21"/>
      <c r="B7" s="22"/>
      <c r="C7" s="569" t="str">
        <f>IF(データシート!M5="","",データシート!M5)</f>
        <v/>
      </c>
      <c r="D7" s="570"/>
      <c r="E7" s="570"/>
      <c r="F7" s="570"/>
      <c r="G7" s="570"/>
      <c r="H7" s="570"/>
      <c r="I7" s="570"/>
      <c r="J7" s="570"/>
      <c r="K7" s="570"/>
      <c r="L7" s="570"/>
      <c r="M7" s="570"/>
      <c r="N7" s="570"/>
      <c r="O7" s="570"/>
      <c r="P7" s="570"/>
      <c r="Q7" s="570"/>
      <c r="R7" s="570"/>
      <c r="S7" s="571"/>
      <c r="T7" s="61"/>
      <c r="U7" s="24"/>
    </row>
    <row r="8" spans="1:21" ht="45" customHeight="1" x14ac:dyDescent="0.2">
      <c r="A8" s="558" t="s">
        <v>76</v>
      </c>
      <c r="B8" s="559"/>
      <c r="C8" s="560" t="str">
        <f>IF(データシート!L5="","",データシート!L5)</f>
        <v/>
      </c>
      <c r="D8" s="561"/>
      <c r="E8" s="561"/>
      <c r="F8" s="561"/>
      <c r="G8" s="561"/>
      <c r="H8" s="561"/>
      <c r="I8" s="561"/>
      <c r="J8" s="561"/>
      <c r="K8" s="561"/>
      <c r="L8" s="561"/>
      <c r="M8" s="561"/>
      <c r="N8" s="561"/>
      <c r="O8" s="561"/>
      <c r="P8" s="561"/>
      <c r="Q8" s="561"/>
      <c r="R8" s="561"/>
      <c r="S8" s="562"/>
      <c r="T8" s="131"/>
      <c r="U8" s="25"/>
    </row>
    <row r="9" spans="1:21" ht="20.100000000000001" customHeight="1" x14ac:dyDescent="0.2">
      <c r="A9" s="26"/>
      <c r="B9" s="27"/>
      <c r="C9" s="563" t="str">
        <f>IF(データシート!N5="","",データシート!N5)</f>
        <v/>
      </c>
      <c r="D9" s="564"/>
      <c r="E9" s="564"/>
      <c r="F9" s="564"/>
      <c r="G9" s="564"/>
      <c r="H9" s="564"/>
      <c r="I9" s="564"/>
      <c r="J9" s="564"/>
      <c r="K9" s="564"/>
      <c r="L9" s="564"/>
      <c r="M9" s="564"/>
      <c r="N9" s="564"/>
      <c r="O9" s="564"/>
      <c r="P9" s="564"/>
      <c r="Q9" s="564"/>
      <c r="R9" s="564"/>
      <c r="S9" s="565"/>
      <c r="T9" s="62"/>
      <c r="U9" s="28"/>
    </row>
    <row r="10" spans="1:21" ht="20.100000000000001" customHeight="1" x14ac:dyDescent="0.2">
      <c r="A10" s="517" t="s">
        <v>41</v>
      </c>
      <c r="B10" s="518"/>
      <c r="C10" s="521" t="str">
        <f>IF(データシート!$P$5="","",データシート!$P$5)</f>
        <v/>
      </c>
      <c r="D10" s="522"/>
      <c r="E10" s="522"/>
      <c r="F10" s="522"/>
      <c r="G10" s="522"/>
      <c r="H10" s="522"/>
      <c r="I10" s="523"/>
      <c r="J10" s="524" t="str">
        <f>IF(データシート!$Q$5="","",データシート!$Q$5)</f>
        <v/>
      </c>
      <c r="K10" s="524"/>
      <c r="L10" s="524"/>
      <c r="M10" s="524"/>
      <c r="N10" s="524"/>
      <c r="O10" s="524"/>
      <c r="P10" s="524"/>
      <c r="Q10" s="524"/>
      <c r="R10" s="524"/>
      <c r="S10" s="525"/>
      <c r="T10" s="62"/>
      <c r="U10" s="28"/>
    </row>
    <row r="11" spans="1:21" ht="24.9" customHeight="1" x14ac:dyDescent="0.2">
      <c r="A11" s="519"/>
      <c r="B11" s="520"/>
      <c r="C11" s="528" t="str">
        <f>データシート!$O$5</f>
        <v/>
      </c>
      <c r="D11" s="529"/>
      <c r="E11" s="529"/>
      <c r="F11" s="529"/>
      <c r="G11" s="529"/>
      <c r="H11" s="529"/>
      <c r="I11" s="530"/>
      <c r="J11" s="526"/>
      <c r="K11" s="526"/>
      <c r="L11" s="526"/>
      <c r="M11" s="526"/>
      <c r="N11" s="526"/>
      <c r="O11" s="526"/>
      <c r="P11" s="526"/>
      <c r="Q11" s="526"/>
      <c r="R11" s="526"/>
      <c r="S11" s="527"/>
      <c r="T11" s="62"/>
      <c r="U11" s="28"/>
    </row>
    <row r="12" spans="1:21" ht="20.100000000000001" customHeight="1" x14ac:dyDescent="0.2">
      <c r="A12" s="517" t="s">
        <v>42</v>
      </c>
      <c r="B12" s="518"/>
      <c r="C12" s="538" t="str">
        <f>IF(データシート!$S$5="","",データシート!$S$5)</f>
        <v/>
      </c>
      <c r="D12" s="539"/>
      <c r="E12" s="539"/>
      <c r="F12" s="539"/>
      <c r="G12" s="539"/>
      <c r="H12" s="539"/>
      <c r="I12" s="540"/>
      <c r="J12" s="524" t="str">
        <f>IF(データシート!$T$5="","",データシート!$T$5)</f>
        <v/>
      </c>
      <c r="K12" s="524"/>
      <c r="L12" s="524"/>
      <c r="M12" s="524"/>
      <c r="N12" s="524"/>
      <c r="O12" s="524"/>
      <c r="P12" s="524"/>
      <c r="Q12" s="524"/>
      <c r="R12" s="524"/>
      <c r="S12" s="525"/>
      <c r="T12" s="62"/>
      <c r="U12" s="28"/>
    </row>
    <row r="13" spans="1:21" ht="24.9" customHeight="1" x14ac:dyDescent="0.2">
      <c r="A13" s="519"/>
      <c r="B13" s="520"/>
      <c r="C13" s="541" t="str">
        <f>IF(データシート!$R$5="","",データシート!$R$5)</f>
        <v/>
      </c>
      <c r="D13" s="542"/>
      <c r="E13" s="542"/>
      <c r="F13" s="542"/>
      <c r="G13" s="542"/>
      <c r="H13" s="542"/>
      <c r="I13" s="543"/>
      <c r="J13" s="526"/>
      <c r="K13" s="526"/>
      <c r="L13" s="526"/>
      <c r="M13" s="526"/>
      <c r="N13" s="526"/>
      <c r="O13" s="526"/>
      <c r="P13" s="526"/>
      <c r="Q13" s="526"/>
      <c r="R13" s="526"/>
      <c r="S13" s="527"/>
      <c r="T13" s="62"/>
      <c r="U13" s="28"/>
    </row>
    <row r="14" spans="1:21" ht="15" customHeight="1" x14ac:dyDescent="0.2">
      <c r="A14" s="532" t="s">
        <v>332</v>
      </c>
      <c r="B14" s="533"/>
      <c r="C14" s="472" t="str">
        <f>IF(データシート!W5="","",データシート!W5)</f>
        <v/>
      </c>
      <c r="D14" s="201" t="str">
        <f>IF(データシート!U5="","",データシート!U5)</f>
        <v/>
      </c>
      <c r="E14" s="470" t="str">
        <f>IF(データシート!X5="","",データシート!X5)</f>
        <v/>
      </c>
      <c r="F14" s="472" t="str">
        <f>IF(データシート!AA5="","",データシート!AA5)</f>
        <v/>
      </c>
      <c r="G14" s="473"/>
      <c r="H14" s="201" t="str">
        <f>IF(データシート!Y5="","",データシート!Y5)</f>
        <v/>
      </c>
      <c r="I14" s="470" t="str">
        <f>IF(データシート!AB5="","",データシート!AB5)</f>
        <v/>
      </c>
      <c r="J14" s="472" t="str">
        <f>IF(データシート!AE5="","",データシート!AE5)</f>
        <v/>
      </c>
      <c r="K14" s="473"/>
      <c r="L14" s="201" t="str">
        <f>IF(データシート!AC5="","",データシート!AC5)</f>
        <v/>
      </c>
      <c r="M14" s="470" t="str">
        <f>IF(データシート!AF5="","",データシート!AF5)</f>
        <v/>
      </c>
      <c r="N14" s="472" t="str">
        <f>IF(データシート!AI5="","",データシート!AI5)</f>
        <v/>
      </c>
      <c r="O14" s="473"/>
      <c r="P14" s="469" t="str">
        <f>IF(データシート!AG5="","",データシート!AG5)</f>
        <v/>
      </c>
      <c r="Q14" s="469"/>
      <c r="R14" s="469"/>
      <c r="S14" s="470" t="str">
        <f>データシート!AJ5</f>
        <v/>
      </c>
      <c r="T14" s="63"/>
      <c r="U14" s="29"/>
    </row>
    <row r="15" spans="1:21" ht="15" customHeight="1" x14ac:dyDescent="0.2">
      <c r="A15" s="534"/>
      <c r="B15" s="535"/>
      <c r="C15" s="474"/>
      <c r="D15" s="202" t="str">
        <f>IF(データシート!V5="","",データシート!V5)</f>
        <v/>
      </c>
      <c r="E15" s="471"/>
      <c r="F15" s="474"/>
      <c r="G15" s="475"/>
      <c r="H15" s="202" t="str">
        <f>IF(データシート!Z5="","",データシート!Z5)</f>
        <v/>
      </c>
      <c r="I15" s="471"/>
      <c r="J15" s="474"/>
      <c r="K15" s="475"/>
      <c r="L15" s="202" t="str">
        <f>IF(データシート!AD5="","",データシート!AD5)</f>
        <v/>
      </c>
      <c r="M15" s="471"/>
      <c r="N15" s="474"/>
      <c r="O15" s="475"/>
      <c r="P15" s="531" t="str">
        <f>IF(データシート!AH5="","",データシート!AH5)</f>
        <v/>
      </c>
      <c r="Q15" s="531"/>
      <c r="R15" s="531"/>
      <c r="S15" s="471"/>
      <c r="T15" s="63"/>
      <c r="U15" s="29"/>
    </row>
    <row r="16" spans="1:21" ht="15" customHeight="1" x14ac:dyDescent="0.2">
      <c r="A16" s="534"/>
      <c r="B16" s="535"/>
      <c r="C16" s="472" t="str">
        <f>IF(データシート!AM5="","",データシート!AM5)</f>
        <v/>
      </c>
      <c r="D16" s="201" t="str">
        <f>IF(データシート!AK5="","",データシート!AK5)</f>
        <v/>
      </c>
      <c r="E16" s="470" t="str">
        <f>IF(データシート!AN5="","",データシート!AN5)</f>
        <v/>
      </c>
      <c r="F16" s="472" t="str">
        <f>IF(データシート!AQ5="","",データシート!AQ5)</f>
        <v/>
      </c>
      <c r="G16" s="473"/>
      <c r="H16" s="201" t="str">
        <f>IF(データシート!AO5="","",データシート!AO5)</f>
        <v/>
      </c>
      <c r="I16" s="470" t="str">
        <f>IF(データシート!AR5="","",データシート!AR5)</f>
        <v/>
      </c>
      <c r="J16" s="472" t="str">
        <f>IF(データシート!AU5="","",データシート!AU5)</f>
        <v/>
      </c>
      <c r="K16" s="473"/>
      <c r="L16" s="201" t="str">
        <f>IF(データシート!AS5="","",データシート!AS5)</f>
        <v/>
      </c>
      <c r="M16" s="470" t="str">
        <f>IF(データシート!AV5="","",データシート!AV5)</f>
        <v/>
      </c>
      <c r="N16" s="472" t="str">
        <f>IF(データシート!AY5="","",データシート!AY5)</f>
        <v/>
      </c>
      <c r="O16" s="473"/>
      <c r="P16" s="469" t="str">
        <f>IF(データシート!AW5="","",データシート!AW5)</f>
        <v/>
      </c>
      <c r="Q16" s="469"/>
      <c r="R16" s="469"/>
      <c r="S16" s="470" t="str">
        <f>IF(データシート!AZ5="","",データシート!AZ5)</f>
        <v/>
      </c>
      <c r="T16" s="63"/>
      <c r="U16" s="29"/>
    </row>
    <row r="17" spans="1:36" ht="15" customHeight="1" x14ac:dyDescent="0.2">
      <c r="A17" s="536"/>
      <c r="B17" s="537"/>
      <c r="C17" s="474"/>
      <c r="D17" s="202" t="str">
        <f>IF(データシート!AL5="","",データシート!AL5)</f>
        <v/>
      </c>
      <c r="E17" s="471"/>
      <c r="F17" s="474"/>
      <c r="G17" s="475"/>
      <c r="H17" s="202" t="str">
        <f>IF(データシート!AP5="","",データシート!AP5)</f>
        <v/>
      </c>
      <c r="I17" s="471"/>
      <c r="J17" s="474"/>
      <c r="K17" s="475"/>
      <c r="L17" s="202" t="str">
        <f>IF(データシート!AT5="","",データシート!AT5)</f>
        <v/>
      </c>
      <c r="M17" s="471"/>
      <c r="N17" s="474"/>
      <c r="O17" s="475"/>
      <c r="P17" s="531" t="str">
        <f>IF(データシート!AX5="","",データシート!AX5)</f>
        <v/>
      </c>
      <c r="Q17" s="531"/>
      <c r="R17" s="531"/>
      <c r="S17" s="471"/>
      <c r="T17" s="63"/>
      <c r="U17" s="29"/>
      <c r="W17" s="166">
        <v>1</v>
      </c>
      <c r="X17" s="94" t="s">
        <v>217</v>
      </c>
    </row>
    <row r="18" spans="1:36" ht="30" customHeight="1" x14ac:dyDescent="0.2">
      <c r="A18" s="483" t="s">
        <v>184</v>
      </c>
      <c r="B18" s="484"/>
      <c r="C18" s="487" t="str">
        <f>IF(データシート!BA5="","",データシート!BA5)</f>
        <v/>
      </c>
      <c r="D18" s="488"/>
      <c r="E18" s="488"/>
      <c r="F18" s="488"/>
      <c r="G18" s="488"/>
      <c r="H18" s="489"/>
      <c r="I18" s="493">
        <f>IF(データシート!BB5="","",データシート!BB5)</f>
        <v>0</v>
      </c>
      <c r="J18" s="591" t="s">
        <v>180</v>
      </c>
      <c r="K18" s="591"/>
      <c r="L18" s="591"/>
      <c r="M18" s="592" t="str">
        <f>IF(データシート!BC5=0,"",データシート!BC5)</f>
        <v/>
      </c>
      <c r="N18" s="593"/>
      <c r="O18" s="593"/>
      <c r="P18" s="593"/>
      <c r="Q18" s="594" t="s">
        <v>182</v>
      </c>
      <c r="R18" s="594"/>
      <c r="S18" s="595"/>
      <c r="T18" s="63"/>
      <c r="U18" s="29"/>
      <c r="W18" s="166">
        <v>2</v>
      </c>
      <c r="X18" s="94" t="s">
        <v>252</v>
      </c>
      <c r="Y18" s="94"/>
      <c r="Z18" s="94"/>
      <c r="AA18" s="94"/>
      <c r="AB18" s="94"/>
      <c r="AC18" s="95"/>
      <c r="AD18" s="95"/>
      <c r="AE18" s="95"/>
      <c r="AF18" s="95"/>
      <c r="AG18" s="95"/>
      <c r="AH18" s="95"/>
      <c r="AI18" s="95"/>
      <c r="AJ18" s="95"/>
    </row>
    <row r="19" spans="1:36" ht="30" customHeight="1" x14ac:dyDescent="0.2">
      <c r="A19" s="485"/>
      <c r="B19" s="486"/>
      <c r="C19" s="490"/>
      <c r="D19" s="491"/>
      <c r="E19" s="491"/>
      <c r="F19" s="491"/>
      <c r="G19" s="491"/>
      <c r="H19" s="492"/>
      <c r="I19" s="494"/>
      <c r="J19" s="596"/>
      <c r="K19" s="597"/>
      <c r="L19" s="598"/>
      <c r="M19" s="592"/>
      <c r="N19" s="593"/>
      <c r="O19" s="593"/>
      <c r="P19" s="593"/>
      <c r="Q19" s="594"/>
      <c r="R19" s="594"/>
      <c r="S19" s="595"/>
      <c r="T19" s="63"/>
      <c r="U19" s="29"/>
      <c r="W19" s="166">
        <v>3</v>
      </c>
      <c r="X19" s="94" t="s">
        <v>220</v>
      </c>
      <c r="Y19" s="94"/>
      <c r="Z19" s="94"/>
      <c r="AA19" s="94"/>
      <c r="AB19" s="94"/>
      <c r="AC19" s="95"/>
      <c r="AD19" s="95"/>
      <c r="AE19" s="95"/>
      <c r="AF19" s="95"/>
      <c r="AG19" s="95"/>
      <c r="AH19" s="95"/>
      <c r="AI19" s="95"/>
      <c r="AJ19" s="95"/>
    </row>
    <row r="20" spans="1:36" ht="30" customHeight="1" x14ac:dyDescent="0.2">
      <c r="A20" s="504" t="s">
        <v>172</v>
      </c>
      <c r="B20" s="505"/>
      <c r="C20" s="101" t="str">
        <f>IF(データシート!BE5=0,"",データシート!BE5)</f>
        <v/>
      </c>
      <c r="D20" s="599" t="str">
        <f>IF(データシート!BD5=0,"",データシート!BD5)</f>
        <v/>
      </c>
      <c r="E20" s="602"/>
      <c r="F20" s="602"/>
      <c r="G20" s="602"/>
      <c r="H20" s="602"/>
      <c r="I20" s="602"/>
      <c r="J20" s="604"/>
      <c r="K20" s="599" t="s">
        <v>236</v>
      </c>
      <c r="L20" s="600"/>
      <c r="M20" s="601">
        <f>データシート!J5</f>
        <v>0</v>
      </c>
      <c r="N20" s="602"/>
      <c r="O20" s="602"/>
      <c r="P20" s="602"/>
      <c r="Q20" s="602"/>
      <c r="R20" s="602"/>
      <c r="S20" s="603"/>
      <c r="T20" s="63"/>
      <c r="U20" s="29"/>
      <c r="W20" s="166">
        <v>4</v>
      </c>
      <c r="X20" s="94" t="s">
        <v>221</v>
      </c>
      <c r="Y20" s="94"/>
      <c r="Z20" s="94"/>
      <c r="AA20" s="94"/>
      <c r="AB20" s="94"/>
      <c r="AC20" s="95"/>
      <c r="AD20" s="95"/>
      <c r="AE20" s="95"/>
      <c r="AF20" s="95"/>
      <c r="AG20" s="95"/>
      <c r="AH20" s="95"/>
      <c r="AI20" s="95"/>
      <c r="AJ20" s="95"/>
    </row>
    <row r="21" spans="1:36" ht="30" customHeight="1" x14ac:dyDescent="0.2">
      <c r="A21" s="506" t="s">
        <v>226</v>
      </c>
      <c r="B21" s="507"/>
      <c r="C21" s="101" t="str">
        <f>IF(データシート!BF5=0,"",データシート!BF5)</f>
        <v/>
      </c>
      <c r="D21" s="616" t="e">
        <f>VLOOKUP(C21,$W$17:$X$21,2,FALSE)</f>
        <v>#N/A</v>
      </c>
      <c r="E21" s="617"/>
      <c r="F21" s="617"/>
      <c r="G21" s="617"/>
      <c r="H21" s="617"/>
      <c r="I21" s="617"/>
      <c r="J21" s="617"/>
      <c r="K21" s="617"/>
      <c r="L21" s="617"/>
      <c r="M21" s="617"/>
      <c r="N21" s="617"/>
      <c r="O21" s="617"/>
      <c r="P21" s="617"/>
      <c r="Q21" s="617"/>
      <c r="R21" s="617"/>
      <c r="S21" s="618"/>
      <c r="T21" s="63"/>
      <c r="U21" s="29"/>
      <c r="W21" s="166">
        <v>5</v>
      </c>
      <c r="X21" s="94" t="s">
        <v>219</v>
      </c>
      <c r="Y21" s="94"/>
      <c r="Z21" s="94"/>
      <c r="AA21" s="94"/>
      <c r="AB21" s="94"/>
      <c r="AC21" s="95"/>
      <c r="AD21" s="95"/>
      <c r="AE21" s="95"/>
      <c r="AF21" s="95"/>
      <c r="AG21" s="95"/>
      <c r="AH21" s="95"/>
      <c r="AI21" s="95"/>
      <c r="AJ21" s="95"/>
    </row>
    <row r="22" spans="1:36" ht="2.25" customHeight="1" x14ac:dyDescent="0.2">
      <c r="A22" s="129"/>
      <c r="B22" s="74"/>
      <c r="C22" s="74"/>
      <c r="D22" s="74"/>
      <c r="E22" s="74"/>
      <c r="F22" s="74"/>
      <c r="G22" s="74"/>
      <c r="H22" s="74"/>
      <c r="I22" s="74"/>
      <c r="J22" s="74"/>
      <c r="K22" s="74"/>
      <c r="L22" s="74"/>
      <c r="M22" s="74"/>
      <c r="N22" s="74"/>
      <c r="O22" s="74"/>
      <c r="P22" s="74"/>
      <c r="Q22" s="74"/>
      <c r="R22" s="74"/>
      <c r="S22" s="42"/>
      <c r="T22" s="59"/>
      <c r="U22" s="20"/>
    </row>
    <row r="23" spans="1:36" ht="20.100000000000001" customHeight="1" x14ac:dyDescent="0.2">
      <c r="A23" s="508" t="s">
        <v>86</v>
      </c>
      <c r="B23" s="510" t="s">
        <v>12</v>
      </c>
      <c r="C23" s="103" t="s">
        <v>87</v>
      </c>
      <c r="D23" s="158">
        <f>データシート!BI3</f>
        <v>0</v>
      </c>
      <c r="E23" s="158"/>
      <c r="F23" s="158"/>
      <c r="G23" s="104"/>
      <c r="H23" s="104"/>
      <c r="I23" s="104"/>
      <c r="J23" s="104"/>
      <c r="K23" s="105"/>
      <c r="L23" s="495" t="s">
        <v>44</v>
      </c>
      <c r="M23" s="496"/>
      <c r="N23" s="495">
        <f>データシート!$BG$3</f>
        <v>0</v>
      </c>
      <c r="O23" s="608"/>
      <c r="P23" s="608"/>
      <c r="Q23" s="608"/>
      <c r="R23" s="608"/>
      <c r="S23" s="106"/>
      <c r="T23" s="65"/>
      <c r="U23" s="31"/>
    </row>
    <row r="24" spans="1:36" ht="20.100000000000001" customHeight="1" x14ac:dyDescent="0.2">
      <c r="A24" s="509"/>
      <c r="B24" s="511"/>
      <c r="C24" s="501">
        <f>データシート!BJ3</f>
        <v>0</v>
      </c>
      <c r="D24" s="502"/>
      <c r="E24" s="502"/>
      <c r="F24" s="502"/>
      <c r="G24" s="502"/>
      <c r="H24" s="502"/>
      <c r="I24" s="502"/>
      <c r="J24" s="502"/>
      <c r="K24" s="503"/>
      <c r="L24" s="497"/>
      <c r="M24" s="498"/>
      <c r="N24" s="497"/>
      <c r="O24" s="610"/>
      <c r="P24" s="610"/>
      <c r="Q24" s="610"/>
      <c r="R24" s="610"/>
      <c r="S24" s="107"/>
      <c r="T24" s="65"/>
      <c r="U24" s="31"/>
    </row>
    <row r="25" spans="1:36" ht="39.9" customHeight="1" x14ac:dyDescent="0.2">
      <c r="A25" s="32" t="s">
        <v>88</v>
      </c>
      <c r="B25" s="512"/>
      <c r="C25" s="612" t="s">
        <v>193</v>
      </c>
      <c r="D25" s="613"/>
      <c r="E25" s="613"/>
      <c r="F25" s="614">
        <f>データシート!BK3</f>
        <v>0</v>
      </c>
      <c r="G25" s="614"/>
      <c r="H25" s="614"/>
      <c r="I25" s="614"/>
      <c r="J25" s="614"/>
      <c r="K25" s="615"/>
      <c r="L25" s="499" t="s">
        <v>191</v>
      </c>
      <c r="M25" s="500"/>
      <c r="N25" s="605">
        <f>データシート!$BH$3</f>
        <v>0</v>
      </c>
      <c r="O25" s="606"/>
      <c r="P25" s="606"/>
      <c r="Q25" s="606"/>
      <c r="R25" s="606"/>
      <c r="S25" s="108"/>
      <c r="T25" s="65"/>
      <c r="U25" s="31"/>
    </row>
    <row r="26" spans="1:36" ht="2.25" customHeight="1" x14ac:dyDescent="0.2">
      <c r="A26" s="478"/>
      <c r="B26" s="479"/>
      <c r="C26" s="479"/>
      <c r="D26" s="479"/>
      <c r="E26" s="479"/>
      <c r="F26" s="479"/>
      <c r="G26" s="479"/>
      <c r="H26" s="479"/>
      <c r="I26" s="479"/>
      <c r="J26" s="479"/>
      <c r="K26" s="479"/>
      <c r="L26" s="479"/>
      <c r="M26" s="479"/>
      <c r="N26" s="479"/>
      <c r="O26" s="479"/>
      <c r="P26" s="479"/>
      <c r="Q26" s="479"/>
      <c r="R26" s="479"/>
      <c r="S26" s="42"/>
      <c r="T26" s="59"/>
      <c r="U26" s="20"/>
    </row>
    <row r="27" spans="1:36" ht="18.75" customHeight="1" x14ac:dyDescent="0.2">
      <c r="A27" s="140" t="s">
        <v>90</v>
      </c>
      <c r="B27" s="109"/>
      <c r="C27" s="139"/>
      <c r="D27" s="109"/>
      <c r="E27" s="110"/>
      <c r="F27" s="35"/>
      <c r="G27" s="35"/>
      <c r="H27" s="36"/>
      <c r="I27" s="36"/>
      <c r="J27" s="35"/>
      <c r="K27" s="35"/>
      <c r="L27" s="141" t="str">
        <f>印刷シートA!L27</f>
        <v>令和　4　年</v>
      </c>
      <c r="M27" s="36"/>
      <c r="N27" s="37"/>
      <c r="O27" s="38" t="s">
        <v>91</v>
      </c>
      <c r="P27" s="39"/>
      <c r="Q27" s="40" t="s">
        <v>92</v>
      </c>
      <c r="R27" s="68"/>
      <c r="S27" s="72"/>
      <c r="T27" s="66"/>
      <c r="U27" s="41"/>
      <c r="V27" s="127" t="s">
        <v>93</v>
      </c>
    </row>
    <row r="28" spans="1:36" ht="18.75" customHeight="1" x14ac:dyDescent="0.2">
      <c r="A28" s="116"/>
      <c r="B28" s="110"/>
      <c r="C28" s="110"/>
      <c r="D28" s="110"/>
      <c r="E28" s="110"/>
      <c r="F28" s="35"/>
      <c r="G28" s="35"/>
      <c r="H28" s="36"/>
      <c r="I28" s="36"/>
      <c r="J28" s="35"/>
      <c r="K28" s="35"/>
      <c r="L28" s="36"/>
      <c r="M28" s="36"/>
      <c r="N28" s="37"/>
      <c r="O28" s="38"/>
      <c r="P28" s="130"/>
      <c r="Q28" s="135"/>
      <c r="R28" s="66"/>
      <c r="S28" s="136"/>
      <c r="T28" s="66"/>
      <c r="U28" s="41"/>
      <c r="V28" s="127"/>
    </row>
    <row r="29" spans="1:36" ht="13.2" x14ac:dyDescent="0.2">
      <c r="A29" s="111"/>
      <c r="B29" s="112"/>
      <c r="C29" s="112"/>
      <c r="D29" s="112"/>
      <c r="E29" s="112"/>
      <c r="F29" s="112"/>
      <c r="G29" s="112"/>
      <c r="H29" s="112"/>
      <c r="I29" s="112"/>
      <c r="J29" s="112"/>
      <c r="K29" s="112"/>
      <c r="L29" s="112"/>
      <c r="M29" s="112"/>
      <c r="N29" s="113"/>
      <c r="O29" s="113"/>
      <c r="P29" s="113"/>
      <c r="Q29" s="113"/>
      <c r="R29" s="65"/>
      <c r="S29" s="114"/>
      <c r="T29" s="59"/>
      <c r="U29" s="20"/>
    </row>
    <row r="30" spans="1:36" ht="18" customHeight="1" x14ac:dyDescent="0.2">
      <c r="A30" s="142" t="s">
        <v>343</v>
      </c>
      <c r="B30" s="112"/>
      <c r="C30" s="112"/>
      <c r="D30" s="112"/>
      <c r="E30" s="112"/>
      <c r="F30" s="112"/>
      <c r="G30" s="112"/>
      <c r="H30" s="112"/>
      <c r="I30" s="112"/>
      <c r="J30" s="112"/>
      <c r="K30" s="112"/>
      <c r="L30" s="112"/>
      <c r="M30" s="112"/>
      <c r="N30" s="113"/>
      <c r="O30" s="113"/>
      <c r="P30" s="113"/>
      <c r="Q30" s="113"/>
      <c r="R30" s="65"/>
      <c r="S30" s="114"/>
      <c r="T30" s="59"/>
      <c r="U30" s="20"/>
    </row>
    <row r="31" spans="1:36" ht="18" customHeight="1" x14ac:dyDescent="0.2">
      <c r="A31" s="115"/>
      <c r="B31" s="112"/>
      <c r="C31" s="112"/>
      <c r="D31" s="112"/>
      <c r="E31" s="112"/>
      <c r="F31" s="112"/>
      <c r="G31" s="112"/>
      <c r="H31" s="112"/>
      <c r="I31" s="112"/>
      <c r="J31" s="112"/>
      <c r="K31" s="112"/>
      <c r="L31" s="112"/>
      <c r="M31" s="112"/>
      <c r="N31" s="113"/>
      <c r="O31" s="113"/>
      <c r="P31" s="113"/>
      <c r="Q31" s="113"/>
      <c r="R31" s="65"/>
      <c r="S31" s="114"/>
      <c r="T31" s="59"/>
      <c r="U31" s="20"/>
    </row>
    <row r="32" spans="1:36" ht="18" customHeight="1" x14ac:dyDescent="0.2">
      <c r="A32" s="116"/>
      <c r="B32" s="112"/>
      <c r="C32" s="112"/>
      <c r="D32" s="112"/>
      <c r="E32" s="112"/>
      <c r="F32" s="112"/>
      <c r="G32" s="112"/>
      <c r="H32" s="112"/>
      <c r="I32" s="112"/>
      <c r="J32" s="112"/>
      <c r="K32" s="112"/>
      <c r="L32" s="112"/>
      <c r="M32" s="112"/>
      <c r="N32" s="113"/>
      <c r="O32" s="113"/>
      <c r="P32" s="113"/>
      <c r="Q32" s="113"/>
      <c r="R32" s="65"/>
      <c r="S32" s="114"/>
      <c r="T32" s="59"/>
      <c r="U32" s="20"/>
    </row>
    <row r="33" spans="1:25" ht="18" customHeight="1" x14ac:dyDescent="0.2">
      <c r="A33" s="111"/>
      <c r="B33" s="112"/>
      <c r="C33" s="112"/>
      <c r="D33" s="112"/>
      <c r="E33" s="112"/>
      <c r="F33" s="112"/>
      <c r="G33" s="112"/>
      <c r="H33" s="590" t="str">
        <f>C6</f>
        <v/>
      </c>
      <c r="I33" s="590"/>
      <c r="J33" s="590"/>
      <c r="K33" s="590"/>
      <c r="L33" s="590"/>
      <c r="M33" s="590"/>
      <c r="N33" s="590"/>
      <c r="O33" s="291" t="s">
        <v>344</v>
      </c>
      <c r="P33" s="113"/>
      <c r="Q33" s="113"/>
      <c r="R33" s="65"/>
      <c r="S33" s="114"/>
      <c r="T33" s="59"/>
      <c r="U33" s="20"/>
      <c r="V33" s="127" t="s">
        <v>94</v>
      </c>
    </row>
    <row r="34" spans="1:25" ht="18.75" customHeight="1" x14ac:dyDescent="0.2">
      <c r="A34" s="116"/>
      <c r="B34" s="35"/>
      <c r="C34" s="35"/>
      <c r="D34" s="480" t="s">
        <v>95</v>
      </c>
      <c r="E34" s="480"/>
      <c r="F34" s="480"/>
      <c r="G34" s="480"/>
      <c r="H34" s="480"/>
      <c r="I34" s="128"/>
      <c r="J34" s="481"/>
      <c r="K34" s="481"/>
      <c r="L34" s="481"/>
      <c r="M34" s="481"/>
      <c r="N34" s="481"/>
      <c r="O34" s="481"/>
      <c r="P34" s="482"/>
      <c r="Q34" s="118" t="s">
        <v>96</v>
      </c>
      <c r="R34" s="119"/>
      <c r="S34" s="114"/>
      <c r="T34" s="59"/>
      <c r="U34" s="43"/>
      <c r="V34" s="476" t="s">
        <v>97</v>
      </c>
      <c r="W34" s="477"/>
      <c r="X34" s="477"/>
      <c r="Y34" s="477"/>
    </row>
    <row r="35" spans="1:25" ht="3.75" customHeight="1" x14ac:dyDescent="0.2">
      <c r="A35" s="120"/>
      <c r="B35" s="121"/>
      <c r="C35" s="121"/>
      <c r="D35" s="122"/>
      <c r="E35" s="122"/>
      <c r="F35" s="122"/>
      <c r="G35" s="122"/>
      <c r="H35" s="122"/>
      <c r="I35" s="122"/>
      <c r="J35" s="122"/>
      <c r="K35" s="122"/>
      <c r="L35" s="122"/>
      <c r="M35" s="122"/>
      <c r="N35" s="122"/>
      <c r="O35" s="122"/>
      <c r="P35" s="122"/>
      <c r="Q35" s="122"/>
      <c r="R35" s="65"/>
      <c r="S35" s="114"/>
      <c r="T35" s="59"/>
      <c r="U35" s="20"/>
    </row>
    <row r="36" spans="1:25" ht="12.75" customHeight="1" thickBot="1" x14ac:dyDescent="0.25">
      <c r="A36" s="123"/>
      <c r="B36" s="124"/>
      <c r="C36" s="124"/>
      <c r="D36" s="124"/>
      <c r="E36" s="124"/>
      <c r="F36" s="124"/>
      <c r="G36" s="124"/>
      <c r="H36" s="124"/>
      <c r="I36" s="124"/>
      <c r="J36" s="124"/>
      <c r="K36" s="124"/>
      <c r="L36" s="124"/>
      <c r="M36" s="124"/>
      <c r="N36" s="124"/>
      <c r="O36" s="124"/>
      <c r="P36" s="124"/>
      <c r="Q36" s="124"/>
      <c r="R36" s="124"/>
      <c r="S36" s="125"/>
      <c r="T36" s="67"/>
      <c r="U36" s="13"/>
    </row>
    <row r="38" spans="1:25" x14ac:dyDescent="0.2">
      <c r="A38" s="12" t="s">
        <v>242</v>
      </c>
    </row>
    <row r="39" spans="1:25" x14ac:dyDescent="0.2">
      <c r="A39" s="12" t="s">
        <v>241</v>
      </c>
    </row>
  </sheetData>
  <sheetProtection algorithmName="SHA-512" hashValue="plBcuEd9AE4kaMi1WEsV3r/0sim+ogzc+Ght146Dmjpeu/WG9PQrD5utBBAQrbZSqKKQKAcoRs+fS8CeTBjQYQ==" saltValue="uK4tWWKSVsi1ojOjqf9XfA==" spinCount="100000" sheet="1" objects="1" scenarios="1" selectLockedCells="1"/>
  <mergeCells count="79">
    <mergeCell ref="M19:P19"/>
    <mergeCell ref="Q19:S19"/>
    <mergeCell ref="H33:N33"/>
    <mergeCell ref="S16:S17"/>
    <mergeCell ref="N16:O17"/>
    <mergeCell ref="M16:M17"/>
    <mergeCell ref="J16:K17"/>
    <mergeCell ref="I18:I19"/>
    <mergeCell ref="K20:L20"/>
    <mergeCell ref="M20:S20"/>
    <mergeCell ref="D20:J20"/>
    <mergeCell ref="J18:L18"/>
    <mergeCell ref="M18:P18"/>
    <mergeCell ref="Q18:S18"/>
    <mergeCell ref="J19:L19"/>
    <mergeCell ref="S14:S15"/>
    <mergeCell ref="N14:O15"/>
    <mergeCell ref="M14:M15"/>
    <mergeCell ref="J14:K15"/>
    <mergeCell ref="A23:A24"/>
    <mergeCell ref="B23:B25"/>
    <mergeCell ref="L23:M24"/>
    <mergeCell ref="N23:R24"/>
    <mergeCell ref="C24:K24"/>
    <mergeCell ref="C25:E25"/>
    <mergeCell ref="F25:K25"/>
    <mergeCell ref="A20:B20"/>
    <mergeCell ref="A21:B21"/>
    <mergeCell ref="D21:S21"/>
    <mergeCell ref="A18:B19"/>
    <mergeCell ref="C18:H19"/>
    <mergeCell ref="V34:Y34"/>
    <mergeCell ref="L25:M25"/>
    <mergeCell ref="N25:R25"/>
    <mergeCell ref="A26:R26"/>
    <mergeCell ref="D34:H34"/>
    <mergeCell ref="J34:P34"/>
    <mergeCell ref="A14:B17"/>
    <mergeCell ref="P14:R14"/>
    <mergeCell ref="P17:R17"/>
    <mergeCell ref="C14:C15"/>
    <mergeCell ref="E14:E15"/>
    <mergeCell ref="F14:G15"/>
    <mergeCell ref="F16:G17"/>
    <mergeCell ref="E16:E17"/>
    <mergeCell ref="C16:C17"/>
    <mergeCell ref="I16:I17"/>
    <mergeCell ref="P16:R16"/>
    <mergeCell ref="I14:I15"/>
    <mergeCell ref="P15:R15"/>
    <mergeCell ref="A8:B8"/>
    <mergeCell ref="C8:S8"/>
    <mergeCell ref="C9:S9"/>
    <mergeCell ref="C7:S7"/>
    <mergeCell ref="A12:B13"/>
    <mergeCell ref="C12:I12"/>
    <mergeCell ref="J12:S13"/>
    <mergeCell ref="C13:I13"/>
    <mergeCell ref="A10:B11"/>
    <mergeCell ref="C10:I10"/>
    <mergeCell ref="J10:S11"/>
    <mergeCell ref="C11:I11"/>
    <mergeCell ref="B1:P1"/>
    <mergeCell ref="A3:B3"/>
    <mergeCell ref="C3:D3"/>
    <mergeCell ref="E3:G3"/>
    <mergeCell ref="H3:K3"/>
    <mergeCell ref="L3:N3"/>
    <mergeCell ref="A4:R4"/>
    <mergeCell ref="A5:B6"/>
    <mergeCell ref="C5:G5"/>
    <mergeCell ref="H5:K5"/>
    <mergeCell ref="L5:M5"/>
    <mergeCell ref="N5:S5"/>
    <mergeCell ref="C6:F6"/>
    <mergeCell ref="H6:I6"/>
    <mergeCell ref="J6:K6"/>
    <mergeCell ref="L6:M6"/>
    <mergeCell ref="N6:S6"/>
  </mergeCells>
  <phoneticPr fontId="28"/>
  <printOptions horizontalCentered="1" verticalCentered="1"/>
  <pageMargins left="0.39370078740157483" right="0.39370078740157483" top="0.59020397231334776" bottom="0.59020397231334776" header="0.51174154431801144" footer="0.51174154431801144"/>
  <pageSetup paperSize="9" scale="93" orientation="portrait" r:id="rId1"/>
  <headerFooter alignWithMargins="0"/>
  <colBreaks count="1" manualBreakCount="1">
    <brk id="19" max="1048575" man="1"/>
  </col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F1F48-0909-4CB9-8B8F-8AAC0BB9B6F3}">
  <sheetPr>
    <tabColor rgb="FF0070C0"/>
  </sheetPr>
  <dimension ref="A1:AJ39"/>
  <sheetViews>
    <sheetView showGridLines="0" view="pageBreakPreview" zoomScaleSheetLayoutView="100" workbookViewId="0">
      <selection activeCell="U1" sqref="U1"/>
    </sheetView>
  </sheetViews>
  <sheetFormatPr defaultColWidth="8" defaultRowHeight="12" x14ac:dyDescent="0.2"/>
  <cols>
    <col min="1" max="1" width="5.6640625" style="12" customWidth="1"/>
    <col min="2" max="2" width="6.6640625" style="12" customWidth="1"/>
    <col min="3" max="4" width="9.44140625" style="12" customWidth="1"/>
    <col min="5" max="5" width="3.44140625" style="12" customWidth="1"/>
    <col min="6" max="6" width="5" style="12" customWidth="1"/>
    <col min="7" max="7" width="4.44140625" style="12" customWidth="1"/>
    <col min="8" max="8" width="9.44140625" style="12" customWidth="1"/>
    <col min="9" max="9" width="3.44140625" style="12" customWidth="1"/>
    <col min="10" max="10" width="5.6640625" style="12" customWidth="1"/>
    <col min="11" max="11" width="3.88671875" style="12" customWidth="1"/>
    <col min="12" max="12" width="9.44140625" style="12" customWidth="1"/>
    <col min="13" max="13" width="3.44140625" style="12" customWidth="1"/>
    <col min="14" max="14" width="5.6640625" style="12" customWidth="1"/>
    <col min="15" max="15" width="3.88671875" style="12" customWidth="1"/>
    <col min="16" max="17" width="3.44140625" style="12" customWidth="1"/>
    <col min="18" max="18" width="2.44140625" style="12" customWidth="1"/>
    <col min="19" max="19" width="3.44140625" style="12" customWidth="1"/>
    <col min="20" max="21" width="2.44140625" style="12" customWidth="1"/>
    <col min="22" max="22" width="8" style="12"/>
    <col min="23" max="23" width="8" style="102"/>
    <col min="24" max="16384" width="8" style="12"/>
  </cols>
  <sheetData>
    <row r="1" spans="1:24" ht="42" customHeight="1" x14ac:dyDescent="0.2">
      <c r="A1" s="16"/>
      <c r="B1" s="546" t="str">
        <f>データシート!A1&amp;"参加申込書"</f>
        <v>令和４年度　第57回茨城県アンサンブルコンテスト県西地区大会参加申込書</v>
      </c>
      <c r="C1" s="546"/>
      <c r="D1" s="546"/>
      <c r="E1" s="546"/>
      <c r="F1" s="546"/>
      <c r="G1" s="546"/>
      <c r="H1" s="546"/>
      <c r="I1" s="546"/>
      <c r="J1" s="546"/>
      <c r="K1" s="546"/>
      <c r="L1" s="546"/>
      <c r="M1" s="546"/>
      <c r="N1" s="546"/>
      <c r="O1" s="546"/>
      <c r="P1" s="546"/>
      <c r="Q1" s="17"/>
      <c r="R1" s="17"/>
      <c r="S1" s="17"/>
      <c r="T1" s="17"/>
      <c r="U1" s="18"/>
    </row>
    <row r="2" spans="1:24" ht="7.5" customHeight="1" thickBot="1" x14ac:dyDescent="0.25">
      <c r="A2" s="16"/>
      <c r="B2" s="16"/>
      <c r="C2" s="16"/>
      <c r="D2" s="16"/>
      <c r="E2" s="16"/>
      <c r="F2" s="16"/>
      <c r="G2" s="16"/>
      <c r="H2" s="16"/>
      <c r="I2" s="16"/>
      <c r="J2" s="16"/>
      <c r="K2" s="16"/>
      <c r="L2" s="16"/>
      <c r="M2" s="16"/>
      <c r="N2" s="16"/>
      <c r="O2" s="16"/>
      <c r="P2" s="16"/>
      <c r="Q2" s="16"/>
      <c r="R2" s="16"/>
      <c r="S2" s="16"/>
      <c r="T2" s="16"/>
      <c r="U2" s="13"/>
    </row>
    <row r="3" spans="1:24" ht="35.25" customHeight="1" x14ac:dyDescent="0.2">
      <c r="A3" s="547" t="s">
        <v>338</v>
      </c>
      <c r="B3" s="548"/>
      <c r="C3" s="549" t="str">
        <f>'(例）データシート'!C3</f>
        <v>県西</v>
      </c>
      <c r="D3" s="550"/>
      <c r="E3" s="551" t="s">
        <v>328</v>
      </c>
      <c r="F3" s="552"/>
      <c r="G3" s="553"/>
      <c r="H3" s="554" t="s">
        <v>132</v>
      </c>
      <c r="I3" s="555"/>
      <c r="J3" s="555"/>
      <c r="K3" s="548"/>
      <c r="L3" s="556" t="str">
        <f>'(例）データシート'!B3</f>
        <v>高等学校</v>
      </c>
      <c r="M3" s="557"/>
      <c r="N3" s="557"/>
      <c r="O3" s="137" t="s">
        <v>73</v>
      </c>
      <c r="P3" s="137"/>
      <c r="Q3" s="137"/>
      <c r="R3" s="137"/>
      <c r="S3" s="138"/>
      <c r="T3" s="58"/>
      <c r="U3" s="19"/>
    </row>
    <row r="4" spans="1:24" ht="2.25" customHeight="1" x14ac:dyDescent="0.2">
      <c r="A4" s="478"/>
      <c r="B4" s="479"/>
      <c r="C4" s="479"/>
      <c r="D4" s="479"/>
      <c r="E4" s="479"/>
      <c r="F4" s="479"/>
      <c r="G4" s="479"/>
      <c r="H4" s="479"/>
      <c r="I4" s="479"/>
      <c r="J4" s="479"/>
      <c r="K4" s="479"/>
      <c r="L4" s="479"/>
      <c r="M4" s="479"/>
      <c r="N4" s="479"/>
      <c r="O4" s="479"/>
      <c r="P4" s="479"/>
      <c r="Q4" s="479"/>
      <c r="R4" s="479"/>
      <c r="S4" s="42"/>
      <c r="T4" s="59"/>
      <c r="U4" s="20"/>
    </row>
    <row r="5" spans="1:24" ht="20.100000000000001" customHeight="1" x14ac:dyDescent="0.2">
      <c r="A5" s="517" t="s">
        <v>5</v>
      </c>
      <c r="B5" s="518"/>
      <c r="C5" s="580" t="str">
        <f>'(例）データシート'!$E$3</f>
        <v>けんりつあんこんこうとうがっこう</v>
      </c>
      <c r="D5" s="581"/>
      <c r="E5" s="581"/>
      <c r="F5" s="581"/>
      <c r="G5" s="582"/>
      <c r="H5" s="583" t="s">
        <v>74</v>
      </c>
      <c r="I5" s="584"/>
      <c r="J5" s="584"/>
      <c r="K5" s="585"/>
      <c r="L5" s="586" t="s">
        <v>67</v>
      </c>
      <c r="M5" s="585"/>
      <c r="N5" s="587" t="s">
        <v>320</v>
      </c>
      <c r="O5" s="588"/>
      <c r="P5" s="588"/>
      <c r="Q5" s="588"/>
      <c r="R5" s="588"/>
      <c r="S5" s="589"/>
      <c r="T5" s="60"/>
      <c r="U5" s="23"/>
    </row>
    <row r="6" spans="1:24" ht="45" customHeight="1" x14ac:dyDescent="0.2">
      <c r="A6" s="519"/>
      <c r="B6" s="520"/>
      <c r="C6" s="572" t="str">
        <f>'(例）データシート'!D3</f>
        <v>県立安紺高等学校</v>
      </c>
      <c r="D6" s="573"/>
      <c r="E6" s="573"/>
      <c r="F6" s="573"/>
      <c r="G6" s="100" t="s">
        <v>75</v>
      </c>
      <c r="H6" s="574" t="str">
        <f>'(例）データシート'!G3</f>
        <v>打楽器</v>
      </c>
      <c r="I6" s="575"/>
      <c r="J6" s="576" t="str">
        <f>'(例）データシート'!H3</f>
        <v>七重奏</v>
      </c>
      <c r="K6" s="577"/>
      <c r="L6" s="578">
        <f>'(例）データシート'!I3</f>
        <v>0.1944444444444445</v>
      </c>
      <c r="M6" s="579"/>
      <c r="N6" s="566" t="str">
        <f>'(例）データシート'!K3</f>
        <v>あり</v>
      </c>
      <c r="O6" s="567"/>
      <c r="P6" s="567"/>
      <c r="Q6" s="567"/>
      <c r="R6" s="567"/>
      <c r="S6" s="568"/>
      <c r="T6" s="59"/>
      <c r="U6" s="20"/>
    </row>
    <row r="7" spans="1:24" ht="20.100000000000001" customHeight="1" x14ac:dyDescent="0.2">
      <c r="A7" s="21"/>
      <c r="B7" s="22"/>
      <c r="C7" s="569" t="str">
        <f>IF('(例）データシート'!M3="","",'(例）データシート'!M3)</f>
        <v>ぼるけーの・たわー</v>
      </c>
      <c r="D7" s="570"/>
      <c r="E7" s="570"/>
      <c r="F7" s="570"/>
      <c r="G7" s="570"/>
      <c r="H7" s="570"/>
      <c r="I7" s="570"/>
      <c r="J7" s="570"/>
      <c r="K7" s="570"/>
      <c r="L7" s="570"/>
      <c r="M7" s="570"/>
      <c r="N7" s="570"/>
      <c r="O7" s="570"/>
      <c r="P7" s="570"/>
      <c r="Q7" s="570"/>
      <c r="R7" s="570"/>
      <c r="S7" s="571"/>
      <c r="T7" s="61"/>
      <c r="U7" s="24"/>
    </row>
    <row r="8" spans="1:24" ht="45" customHeight="1" x14ac:dyDescent="0.2">
      <c r="A8" s="558" t="s">
        <v>76</v>
      </c>
      <c r="B8" s="559"/>
      <c r="C8" s="560" t="str">
        <f>IF('(例）データシート'!L3="","",'(例）データシート'!L3)</f>
        <v>ヴォルケーノ・タワー</v>
      </c>
      <c r="D8" s="561"/>
      <c r="E8" s="561"/>
      <c r="F8" s="561"/>
      <c r="G8" s="561"/>
      <c r="H8" s="561"/>
      <c r="I8" s="561"/>
      <c r="J8" s="561"/>
      <c r="K8" s="561"/>
      <c r="L8" s="561"/>
      <c r="M8" s="561"/>
      <c r="N8" s="561"/>
      <c r="O8" s="561"/>
      <c r="P8" s="561"/>
      <c r="Q8" s="561"/>
      <c r="R8" s="561"/>
      <c r="S8" s="562"/>
      <c r="T8" s="134"/>
      <c r="U8" s="25"/>
    </row>
    <row r="9" spans="1:24" ht="20.100000000000001" customHeight="1" x14ac:dyDescent="0.2">
      <c r="A9" s="26"/>
      <c r="B9" s="27"/>
      <c r="C9" s="563" t="str">
        <f>IF('(例）データシート'!N3="","",'(例）データシート'!N3)</f>
        <v>The Volcano Tower</v>
      </c>
      <c r="D9" s="564"/>
      <c r="E9" s="564"/>
      <c r="F9" s="564"/>
      <c r="G9" s="564"/>
      <c r="H9" s="564"/>
      <c r="I9" s="564"/>
      <c r="J9" s="564"/>
      <c r="K9" s="564"/>
      <c r="L9" s="564"/>
      <c r="M9" s="564"/>
      <c r="N9" s="564"/>
      <c r="O9" s="564"/>
      <c r="P9" s="564"/>
      <c r="Q9" s="564"/>
      <c r="R9" s="564"/>
      <c r="S9" s="565"/>
      <c r="T9" s="62"/>
      <c r="U9" s="28"/>
    </row>
    <row r="10" spans="1:24" ht="20.100000000000001" customHeight="1" x14ac:dyDescent="0.2">
      <c r="A10" s="517" t="s">
        <v>41</v>
      </c>
      <c r="B10" s="518"/>
      <c r="C10" s="521" t="str">
        <f>IF('(例）データシート'!$P$3="","",'(例）データシート'!$P$3)</f>
        <v>ぐらすている</v>
      </c>
      <c r="D10" s="522"/>
      <c r="E10" s="522"/>
      <c r="F10" s="522"/>
      <c r="G10" s="522"/>
      <c r="H10" s="522"/>
      <c r="I10" s="523"/>
      <c r="J10" s="524" t="str">
        <f>IF('(例）データシート'!$Q$3="","",'(例）データシート'!$Q$3)</f>
        <v>Jerry　Grasstail</v>
      </c>
      <c r="K10" s="524"/>
      <c r="L10" s="524"/>
      <c r="M10" s="524"/>
      <c r="N10" s="524"/>
      <c r="O10" s="524"/>
      <c r="P10" s="524"/>
      <c r="Q10" s="524"/>
      <c r="R10" s="524"/>
      <c r="S10" s="525"/>
      <c r="T10" s="62"/>
      <c r="U10" s="28"/>
    </row>
    <row r="11" spans="1:24" ht="24.9" customHeight="1" x14ac:dyDescent="0.2">
      <c r="A11" s="519"/>
      <c r="B11" s="520"/>
      <c r="C11" s="528" t="str">
        <f>'(例）データシート'!$O$3</f>
        <v>グラステイル</v>
      </c>
      <c r="D11" s="529"/>
      <c r="E11" s="529"/>
      <c r="F11" s="529"/>
      <c r="G11" s="529"/>
      <c r="H11" s="529"/>
      <c r="I11" s="530"/>
      <c r="J11" s="526"/>
      <c r="K11" s="526"/>
      <c r="L11" s="526"/>
      <c r="M11" s="526"/>
      <c r="N11" s="526"/>
      <c r="O11" s="526"/>
      <c r="P11" s="526"/>
      <c r="Q11" s="526"/>
      <c r="R11" s="526"/>
      <c r="S11" s="527"/>
      <c r="T11" s="62"/>
      <c r="U11" s="28"/>
    </row>
    <row r="12" spans="1:24" ht="20.100000000000001" customHeight="1" x14ac:dyDescent="0.2">
      <c r="A12" s="517" t="s">
        <v>42</v>
      </c>
      <c r="B12" s="518"/>
      <c r="C12" s="538" t="str">
        <f>IF('(例）データシート'!$S$3="","",'(例）データシート'!$S$3)</f>
        <v>なし</v>
      </c>
      <c r="D12" s="539"/>
      <c r="E12" s="539"/>
      <c r="F12" s="539"/>
      <c r="G12" s="539"/>
      <c r="H12" s="539"/>
      <c r="I12" s="540"/>
      <c r="J12" s="524" t="str">
        <f>IF('(例）データシート'!$T$3="","",'(例）データシート'!$T$3)</f>
        <v>なし</v>
      </c>
      <c r="K12" s="524"/>
      <c r="L12" s="524"/>
      <c r="M12" s="524"/>
      <c r="N12" s="524"/>
      <c r="O12" s="524"/>
      <c r="P12" s="524"/>
      <c r="Q12" s="524"/>
      <c r="R12" s="524"/>
      <c r="S12" s="525"/>
      <c r="T12" s="62"/>
      <c r="U12" s="28"/>
    </row>
    <row r="13" spans="1:24" ht="24.9" customHeight="1" x14ac:dyDescent="0.2">
      <c r="A13" s="519"/>
      <c r="B13" s="520"/>
      <c r="C13" s="541" t="str">
        <f>IF('(例）データシート'!$R$3="","",'(例）データシート'!$R$3)</f>
        <v>なし</v>
      </c>
      <c r="D13" s="542"/>
      <c r="E13" s="542"/>
      <c r="F13" s="542"/>
      <c r="G13" s="542"/>
      <c r="H13" s="542"/>
      <c r="I13" s="543"/>
      <c r="J13" s="526"/>
      <c r="K13" s="526"/>
      <c r="L13" s="526"/>
      <c r="M13" s="526"/>
      <c r="N13" s="526"/>
      <c r="O13" s="526"/>
      <c r="P13" s="526"/>
      <c r="Q13" s="526"/>
      <c r="R13" s="526"/>
      <c r="S13" s="527"/>
      <c r="T13" s="62"/>
      <c r="U13" s="28"/>
    </row>
    <row r="14" spans="1:24" ht="15" customHeight="1" x14ac:dyDescent="0.2">
      <c r="A14" s="532" t="s">
        <v>332</v>
      </c>
      <c r="B14" s="533"/>
      <c r="C14" s="472" t="str">
        <f>IF('(例）データシート'!V3="","",'(例）データシート'!V3)</f>
        <v>吹連　次郎</v>
      </c>
      <c r="D14" s="201" t="str">
        <f>IF('(例）データシート'!U3="","",'(例）データシート'!U3)</f>
        <v>Perc</v>
      </c>
      <c r="E14" s="470" t="str">
        <f>IF('(例）データシート'!W3="","",'(例）データシート'!W3)</f>
        <v>○</v>
      </c>
      <c r="F14" s="472" t="str">
        <f>IF('(例）データシート'!Y3="","",'(例）データシート'!Y3)</f>
        <v>吹連　三郎</v>
      </c>
      <c r="G14" s="473"/>
      <c r="H14" s="201" t="str">
        <f>IF('(例）データシート'!X3="","",'(例）データシート'!X3)</f>
        <v>Perc</v>
      </c>
      <c r="I14" s="470" t="str">
        <f>IF('(例）データシート'!Z3="","",'(例）データシート'!Z3)</f>
        <v>○</v>
      </c>
      <c r="J14" s="472" t="str">
        <f>IF('(例）データシート'!AB3="","",'(例）データシート'!AB3)</f>
        <v>吹連　四郎</v>
      </c>
      <c r="K14" s="473"/>
      <c r="L14" s="201" t="str">
        <f>IF('(例）データシート'!AA3="","",'(例）データシート'!AA3)</f>
        <v>Perc</v>
      </c>
      <c r="M14" s="470" t="str">
        <f>IF('(例）データシート'!AC3="","",'(例）データシート'!AC3)</f>
        <v>○</v>
      </c>
      <c r="N14" s="472" t="str">
        <f>IF('(例）データシート'!AE3="","",'(例）データシート'!AE3)</f>
        <v>吹連　五郎</v>
      </c>
      <c r="O14" s="473"/>
      <c r="P14" s="469" t="str">
        <f>IF('(例）データシート'!AD3="","",'(例）データシート'!AD3)</f>
        <v>Perc</v>
      </c>
      <c r="Q14" s="469"/>
      <c r="R14" s="469"/>
      <c r="S14" s="544" t="str">
        <f>'(例）データシート'!AF3</f>
        <v>○</v>
      </c>
      <c r="T14" s="63"/>
      <c r="U14" s="29"/>
    </row>
    <row r="15" spans="1:24" ht="15" customHeight="1" x14ac:dyDescent="0.2">
      <c r="A15" s="534"/>
      <c r="B15" s="535"/>
      <c r="C15" s="474"/>
      <c r="D15" s="202" t="str">
        <f>IF('(例）データシート'!U4="","",'(例）データシート'!U4)</f>
        <v>なし</v>
      </c>
      <c r="E15" s="471"/>
      <c r="F15" s="474"/>
      <c r="G15" s="475"/>
      <c r="H15" s="202" t="str">
        <f>IF('(例）データシート'!X4="","",'(例）データシート'!X4)</f>
        <v>なし</v>
      </c>
      <c r="I15" s="471"/>
      <c r="J15" s="474"/>
      <c r="K15" s="475"/>
      <c r="L15" s="202" t="str">
        <f>IF('(例）データシート'!AA4="","",'(例）データシート'!AA4)</f>
        <v>なし</v>
      </c>
      <c r="M15" s="471"/>
      <c r="N15" s="474"/>
      <c r="O15" s="475"/>
      <c r="P15" s="619" t="str">
        <f>IF('(例）データシート'!AD4="","",'(例）データシート'!AD4)</f>
        <v>なし</v>
      </c>
      <c r="Q15" s="619"/>
      <c r="R15" s="619"/>
      <c r="S15" s="545"/>
      <c r="T15" s="63"/>
      <c r="U15" s="29"/>
    </row>
    <row r="16" spans="1:24" ht="15" customHeight="1" x14ac:dyDescent="0.2">
      <c r="A16" s="534"/>
      <c r="B16" s="535"/>
      <c r="C16" s="472" t="str">
        <f>IF('(例）データシート'!AH3="","",'(例）データシート'!AH3)</f>
        <v>吹連　六郎</v>
      </c>
      <c r="D16" s="201" t="str">
        <f>IF('(例）データシート'!AG3="","",'(例）データシート'!AG3)</f>
        <v>Perc</v>
      </c>
      <c r="E16" s="470" t="str">
        <f>IF('(例）データシート'!AI3="","",'(例）データシート'!AI3)</f>
        <v>○</v>
      </c>
      <c r="F16" s="472" t="str">
        <f>IF('(例）データシート'!AK3="","",'(例）データシート'!AK3)</f>
        <v>吹連　七郎</v>
      </c>
      <c r="G16" s="473"/>
      <c r="H16" s="201" t="str">
        <f>IF('(例）データシート'!AJ3="","",'(例）データシート'!AJ3)</f>
        <v>Perc</v>
      </c>
      <c r="I16" s="470" t="str">
        <f>IF('(例）データシート'!AL3="","",'(例）データシート'!AL3)</f>
        <v>○</v>
      </c>
      <c r="J16" s="472" t="str">
        <f>IF('(例）データシート'!AN3="","",'(例）データシート'!AN3)</f>
        <v>吹連　八郎</v>
      </c>
      <c r="K16" s="473"/>
      <c r="L16" s="201" t="str">
        <f>IF('(例）データシート'!AM3="","",'(例）データシート'!AM3)</f>
        <v>Perc</v>
      </c>
      <c r="M16" s="470" t="str">
        <f>IF('(例）データシート'!AO3="","",'(例）データシート'!AO3)</f>
        <v>○</v>
      </c>
      <c r="N16" s="472" t="str">
        <f>IF(データシート!AY3="","",データシート!AY3)</f>
        <v/>
      </c>
      <c r="O16" s="473"/>
      <c r="P16" s="469" t="str">
        <f>IF(データシート!AW3="","",データシート!AW3)</f>
        <v/>
      </c>
      <c r="Q16" s="469"/>
      <c r="R16" s="469"/>
      <c r="S16" s="544" t="str">
        <f>IF(データシート!AZ3="","",データシート!AZ3)</f>
        <v/>
      </c>
      <c r="T16" s="63"/>
      <c r="U16" s="29"/>
      <c r="W16" s="166">
        <v>1</v>
      </c>
      <c r="X16" s="94" t="s">
        <v>217</v>
      </c>
    </row>
    <row r="17" spans="1:36" ht="15" customHeight="1" x14ac:dyDescent="0.2">
      <c r="A17" s="536"/>
      <c r="B17" s="537"/>
      <c r="C17" s="474"/>
      <c r="D17" s="202" t="str">
        <f>IF('(例）データシート'!AG4="","",'(例）データシート'!AG4)</f>
        <v>なし</v>
      </c>
      <c r="E17" s="471"/>
      <c r="F17" s="474"/>
      <c r="G17" s="475"/>
      <c r="H17" s="202" t="str">
        <f>IF('(例）データシート'!AJ4="","",'(例）データシート'!AJ4)</f>
        <v>なし</v>
      </c>
      <c r="I17" s="471"/>
      <c r="J17" s="474"/>
      <c r="K17" s="475"/>
      <c r="L17" s="202" t="str">
        <f>IF('(例）データシート'!AM4="","",'(例）データシート'!AM4)</f>
        <v>なし</v>
      </c>
      <c r="M17" s="471"/>
      <c r="N17" s="474"/>
      <c r="O17" s="475"/>
      <c r="P17" s="531" t="str">
        <f>IF(データシート!AX3="","",データシート!AX3)</f>
        <v/>
      </c>
      <c r="Q17" s="531"/>
      <c r="R17" s="531"/>
      <c r="S17" s="545"/>
      <c r="T17" s="63"/>
      <c r="U17" s="29"/>
      <c r="W17" s="166"/>
      <c r="X17" s="94"/>
    </row>
    <row r="18" spans="1:36" ht="30" customHeight="1" x14ac:dyDescent="0.2">
      <c r="A18" s="483" t="s">
        <v>184</v>
      </c>
      <c r="B18" s="484"/>
      <c r="C18" s="487" t="str">
        <f>IF('(例）データシート'!AS3="","",'(例）データシート'!AS3)</f>
        <v>マリンバ１・ティンパニ４・ビブラフォン１・トムトム４・レインスティック１・スモールマラカス１</v>
      </c>
      <c r="D18" s="488"/>
      <c r="E18" s="488"/>
      <c r="F18" s="488"/>
      <c r="G18" s="488"/>
      <c r="H18" s="489"/>
      <c r="I18" s="493" t="str">
        <f>IF('(例）データシート'!AT3="","",'(例）データシート'!AT3)</f>
        <v>◎</v>
      </c>
      <c r="J18" s="622" t="s">
        <v>180</v>
      </c>
      <c r="K18" s="623"/>
      <c r="L18" s="624"/>
      <c r="M18" s="625">
        <f>IF('(例）データシート'!AU3=0,"",'(例）データシート'!AU3)</f>
        <v>13</v>
      </c>
      <c r="N18" s="626"/>
      <c r="O18" s="626"/>
      <c r="P18" s="626"/>
      <c r="Q18" s="627" t="s">
        <v>182</v>
      </c>
      <c r="R18" s="627"/>
      <c r="S18" s="628"/>
      <c r="T18" s="63"/>
      <c r="U18" s="29"/>
      <c r="W18" s="166">
        <v>2</v>
      </c>
      <c r="X18" s="94" t="s">
        <v>252</v>
      </c>
      <c r="Y18" s="94"/>
      <c r="Z18" s="94"/>
      <c r="AA18" s="94"/>
      <c r="AB18" s="94"/>
      <c r="AC18" s="95"/>
      <c r="AD18" s="95"/>
      <c r="AE18" s="95"/>
      <c r="AF18" s="95"/>
      <c r="AG18" s="95"/>
      <c r="AH18" s="95"/>
      <c r="AI18" s="95"/>
      <c r="AJ18" s="95"/>
    </row>
    <row r="19" spans="1:36" ht="30" customHeight="1" x14ac:dyDescent="0.2">
      <c r="A19" s="485"/>
      <c r="B19" s="486"/>
      <c r="C19" s="490"/>
      <c r="D19" s="491"/>
      <c r="E19" s="491"/>
      <c r="F19" s="491"/>
      <c r="G19" s="491"/>
      <c r="H19" s="492"/>
      <c r="I19" s="494"/>
      <c r="J19" s="622"/>
      <c r="K19" s="623"/>
      <c r="L19" s="624"/>
      <c r="M19" s="625"/>
      <c r="N19" s="626"/>
      <c r="O19" s="626"/>
      <c r="P19" s="626"/>
      <c r="Q19" s="627"/>
      <c r="R19" s="627"/>
      <c r="S19" s="628"/>
      <c r="T19" s="63"/>
      <c r="U19" s="29"/>
      <c r="W19" s="166">
        <v>3</v>
      </c>
      <c r="X19" s="94" t="s">
        <v>220</v>
      </c>
      <c r="Y19" s="94"/>
      <c r="Z19" s="94"/>
      <c r="AA19" s="94"/>
      <c r="AB19" s="94"/>
      <c r="AC19" s="95"/>
      <c r="AD19" s="95"/>
      <c r="AE19" s="95"/>
      <c r="AF19" s="95"/>
      <c r="AG19" s="95"/>
      <c r="AH19" s="95"/>
      <c r="AI19" s="95"/>
      <c r="AJ19" s="95"/>
    </row>
    <row r="20" spans="1:36" ht="30" customHeight="1" x14ac:dyDescent="0.2">
      <c r="A20" s="504" t="s">
        <v>172</v>
      </c>
      <c r="B20" s="505"/>
      <c r="C20" s="101" t="str">
        <f>IF('(例）データシート'!AW3=0,"",'(例）データシート'!AW3)</f>
        <v>販売</v>
      </c>
      <c r="D20" s="599" t="str">
        <f>IF('(例）データシート'!AV3=0,"",'(例）データシート'!AV3)</f>
        <v>吹連出版</v>
      </c>
      <c r="E20" s="602"/>
      <c r="F20" s="602"/>
      <c r="G20" s="602"/>
      <c r="H20" s="602"/>
      <c r="I20" s="602"/>
      <c r="J20" s="604"/>
      <c r="K20" s="599" t="s">
        <v>236</v>
      </c>
      <c r="L20" s="600"/>
      <c r="M20" s="601" t="str">
        <f>'(例）データシート'!J3</f>
        <v>あり</v>
      </c>
      <c r="N20" s="602"/>
      <c r="O20" s="602"/>
      <c r="P20" s="602"/>
      <c r="Q20" s="602"/>
      <c r="R20" s="602"/>
      <c r="S20" s="603"/>
      <c r="T20" s="63"/>
      <c r="U20" s="29"/>
      <c r="W20" s="166">
        <v>4</v>
      </c>
      <c r="X20" s="94" t="s">
        <v>221</v>
      </c>
      <c r="Y20" s="94"/>
      <c r="Z20" s="94"/>
      <c r="AA20" s="94"/>
      <c r="AB20" s="94"/>
      <c r="AC20" s="95"/>
      <c r="AD20" s="95"/>
      <c r="AE20" s="95"/>
      <c r="AF20" s="95"/>
      <c r="AG20" s="95"/>
      <c r="AH20" s="95"/>
      <c r="AI20" s="95"/>
      <c r="AJ20" s="95"/>
    </row>
    <row r="21" spans="1:36" ht="30" customHeight="1" x14ac:dyDescent="0.2">
      <c r="A21" s="506" t="s">
        <v>226</v>
      </c>
      <c r="B21" s="507"/>
      <c r="C21" s="101">
        <f>IF('(例）データシート'!AX3=0,"",'(例）データシート'!AX3)</f>
        <v>1</v>
      </c>
      <c r="D21" s="514" t="str">
        <f>VLOOKUP(C21,$W$16:$X$21,2,FALSE)</f>
        <v>出版されている楽譜及び編曲楽譜で，わが国で演奏許可を得られているもの。</v>
      </c>
      <c r="E21" s="515"/>
      <c r="F21" s="515"/>
      <c r="G21" s="515"/>
      <c r="H21" s="515"/>
      <c r="I21" s="515"/>
      <c r="J21" s="515"/>
      <c r="K21" s="515"/>
      <c r="L21" s="515"/>
      <c r="M21" s="515"/>
      <c r="N21" s="515"/>
      <c r="O21" s="515"/>
      <c r="P21" s="515"/>
      <c r="Q21" s="515"/>
      <c r="R21" s="515"/>
      <c r="S21" s="516"/>
      <c r="T21" s="63"/>
      <c r="U21" s="29"/>
      <c r="W21" s="166">
        <v>5</v>
      </c>
      <c r="X21" s="94" t="s">
        <v>219</v>
      </c>
      <c r="Y21" s="94"/>
      <c r="Z21" s="94"/>
      <c r="AA21" s="94"/>
      <c r="AB21" s="94"/>
      <c r="AC21" s="95"/>
      <c r="AD21" s="95"/>
      <c r="AE21" s="95"/>
      <c r="AF21" s="95"/>
      <c r="AG21" s="95"/>
      <c r="AH21" s="95"/>
      <c r="AI21" s="95"/>
      <c r="AJ21" s="95"/>
    </row>
    <row r="22" spans="1:36" ht="2.25" customHeight="1" x14ac:dyDescent="0.2">
      <c r="A22" s="133"/>
      <c r="B22" s="74"/>
      <c r="C22" s="74"/>
      <c r="D22" s="74"/>
      <c r="E22" s="74"/>
      <c r="F22" s="74"/>
      <c r="G22" s="74"/>
      <c r="H22" s="74"/>
      <c r="I22" s="74"/>
      <c r="J22" s="74"/>
      <c r="K22" s="74"/>
      <c r="L22" s="74"/>
      <c r="M22" s="74"/>
      <c r="N22" s="74"/>
      <c r="O22" s="74"/>
      <c r="P22" s="74"/>
      <c r="Q22" s="74"/>
      <c r="R22" s="74"/>
      <c r="S22" s="42"/>
      <c r="T22" s="59"/>
      <c r="U22" s="20"/>
    </row>
    <row r="23" spans="1:36" ht="20.100000000000001" customHeight="1" x14ac:dyDescent="0.2">
      <c r="A23" s="508" t="s">
        <v>86</v>
      </c>
      <c r="B23" s="510" t="s">
        <v>12</v>
      </c>
      <c r="C23" s="103" t="s">
        <v>87</v>
      </c>
      <c r="D23" s="513" t="str">
        <f>'(例）データシート'!BA3</f>
        <v>306－0054</v>
      </c>
      <c r="E23" s="513"/>
      <c r="F23" s="513"/>
      <c r="G23" s="104"/>
      <c r="H23" s="104"/>
      <c r="I23" s="104"/>
      <c r="J23" s="104"/>
      <c r="K23" s="105"/>
      <c r="L23" s="495" t="s">
        <v>44</v>
      </c>
      <c r="M23" s="496"/>
      <c r="N23" s="495" t="str">
        <f>'(例）データシート'!$AY$3</f>
        <v>吹連　太郎</v>
      </c>
      <c r="O23" s="608"/>
      <c r="P23" s="608"/>
      <c r="Q23" s="608"/>
      <c r="R23" s="608"/>
      <c r="S23" s="609"/>
      <c r="T23" s="65"/>
      <c r="U23" s="31"/>
    </row>
    <row r="24" spans="1:36" ht="20.100000000000001" customHeight="1" x14ac:dyDescent="0.2">
      <c r="A24" s="509"/>
      <c r="B24" s="511"/>
      <c r="C24" s="501" t="str">
        <f>'(例）データシート'!BB3</f>
        <v>古河市中田新田12-1</v>
      </c>
      <c r="D24" s="502"/>
      <c r="E24" s="502"/>
      <c r="F24" s="502"/>
      <c r="G24" s="502"/>
      <c r="H24" s="502"/>
      <c r="I24" s="502"/>
      <c r="J24" s="502"/>
      <c r="K24" s="503"/>
      <c r="L24" s="497"/>
      <c r="M24" s="498"/>
      <c r="N24" s="497"/>
      <c r="O24" s="610"/>
      <c r="P24" s="610"/>
      <c r="Q24" s="610"/>
      <c r="R24" s="610"/>
      <c r="S24" s="611"/>
      <c r="T24" s="65"/>
      <c r="U24" s="31"/>
    </row>
    <row r="25" spans="1:36" ht="39.9" customHeight="1" x14ac:dyDescent="0.2">
      <c r="A25" s="32" t="s">
        <v>88</v>
      </c>
      <c r="B25" s="512"/>
      <c r="C25" s="612" t="s">
        <v>193</v>
      </c>
      <c r="D25" s="613"/>
      <c r="E25" s="613"/>
      <c r="F25" s="614" t="str">
        <f>'(例）データシート'!BC3</f>
        <v>0280－48－2755／0280－48－5424</v>
      </c>
      <c r="G25" s="614"/>
      <c r="H25" s="614"/>
      <c r="I25" s="614"/>
      <c r="J25" s="614"/>
      <c r="K25" s="615"/>
      <c r="L25" s="499" t="s">
        <v>191</v>
      </c>
      <c r="M25" s="500"/>
      <c r="N25" s="499" t="str">
        <f>'(例）データシート'!$AZ$3</f>
        <v>090－1234－5678</v>
      </c>
      <c r="O25" s="620"/>
      <c r="P25" s="620"/>
      <c r="Q25" s="620"/>
      <c r="R25" s="620"/>
      <c r="S25" s="621"/>
      <c r="T25" s="65"/>
      <c r="U25" s="31"/>
    </row>
    <row r="26" spans="1:36" ht="2.25" customHeight="1" x14ac:dyDescent="0.2">
      <c r="A26" s="478"/>
      <c r="B26" s="479"/>
      <c r="C26" s="479"/>
      <c r="D26" s="479"/>
      <c r="E26" s="479"/>
      <c r="F26" s="479"/>
      <c r="G26" s="479"/>
      <c r="H26" s="479"/>
      <c r="I26" s="479"/>
      <c r="J26" s="479"/>
      <c r="K26" s="479"/>
      <c r="L26" s="479"/>
      <c r="M26" s="479"/>
      <c r="N26" s="479"/>
      <c r="O26" s="479"/>
      <c r="P26" s="479"/>
      <c r="Q26" s="479"/>
      <c r="R26" s="479"/>
      <c r="S26" s="42"/>
      <c r="T26" s="59"/>
      <c r="U26" s="20"/>
    </row>
    <row r="27" spans="1:36" ht="18.75" customHeight="1" x14ac:dyDescent="0.2">
      <c r="A27" s="140" t="s">
        <v>90</v>
      </c>
      <c r="B27" s="109"/>
      <c r="C27" s="139"/>
      <c r="D27" s="109"/>
      <c r="E27" s="110"/>
      <c r="F27" s="35"/>
      <c r="G27" s="35"/>
      <c r="H27" s="36"/>
      <c r="I27" s="36"/>
      <c r="J27" s="35"/>
      <c r="K27" s="35"/>
      <c r="L27" s="141" t="s">
        <v>369</v>
      </c>
      <c r="M27" s="36"/>
      <c r="N27" s="37"/>
      <c r="O27" s="38" t="s">
        <v>91</v>
      </c>
      <c r="P27" s="39"/>
      <c r="Q27" s="40" t="s">
        <v>92</v>
      </c>
      <c r="R27" s="68"/>
      <c r="S27" s="72"/>
      <c r="T27" s="66"/>
      <c r="U27" s="41"/>
      <c r="V27" s="180" t="s">
        <v>93</v>
      </c>
    </row>
    <row r="28" spans="1:36" ht="18.75" customHeight="1" x14ac:dyDescent="0.2">
      <c r="A28" s="116"/>
      <c r="B28" s="110"/>
      <c r="C28" s="110"/>
      <c r="D28" s="110"/>
      <c r="E28" s="110"/>
      <c r="F28" s="35"/>
      <c r="G28" s="35"/>
      <c r="H28" s="36"/>
      <c r="I28" s="36"/>
      <c r="J28" s="35"/>
      <c r="K28" s="35"/>
      <c r="L28" s="36"/>
      <c r="M28" s="36"/>
      <c r="N28" s="37"/>
      <c r="O28" s="38"/>
      <c r="P28" s="183"/>
      <c r="Q28" s="135"/>
      <c r="R28" s="66"/>
      <c r="S28" s="136"/>
      <c r="T28" s="66"/>
      <c r="U28" s="41"/>
      <c r="V28" s="180"/>
    </row>
    <row r="29" spans="1:36" ht="13.2" x14ac:dyDescent="0.2">
      <c r="A29" s="111"/>
      <c r="B29" s="182"/>
      <c r="C29" s="182"/>
      <c r="D29" s="182"/>
      <c r="E29" s="182"/>
      <c r="F29" s="182"/>
      <c r="G29" s="182"/>
      <c r="H29" s="182"/>
      <c r="I29" s="182"/>
      <c r="J29" s="182"/>
      <c r="K29" s="182"/>
      <c r="L29" s="182"/>
      <c r="M29" s="182"/>
      <c r="N29" s="113"/>
      <c r="O29" s="113"/>
      <c r="P29" s="113"/>
      <c r="Q29" s="113"/>
      <c r="R29" s="65"/>
      <c r="S29" s="114"/>
      <c r="T29" s="59"/>
      <c r="U29" s="20"/>
    </row>
    <row r="30" spans="1:36" ht="18" customHeight="1" x14ac:dyDescent="0.2">
      <c r="A30" s="142" t="s">
        <v>343</v>
      </c>
      <c r="B30" s="182"/>
      <c r="C30" s="182"/>
      <c r="D30" s="182"/>
      <c r="E30" s="182"/>
      <c r="F30" s="182"/>
      <c r="G30" s="182"/>
      <c r="H30" s="182"/>
      <c r="I30" s="182"/>
      <c r="J30" s="182"/>
      <c r="K30" s="182"/>
      <c r="L30" s="182"/>
      <c r="M30" s="182"/>
      <c r="N30" s="113"/>
      <c r="O30" s="113"/>
      <c r="P30" s="113"/>
      <c r="Q30" s="113"/>
      <c r="R30" s="65"/>
      <c r="S30" s="114"/>
      <c r="T30" s="59"/>
      <c r="U30" s="20"/>
    </row>
    <row r="31" spans="1:36" ht="18" customHeight="1" x14ac:dyDescent="0.2">
      <c r="A31" s="115"/>
      <c r="B31" s="182"/>
      <c r="C31" s="182"/>
      <c r="D31" s="182"/>
      <c r="E31" s="182"/>
      <c r="F31" s="182"/>
      <c r="G31" s="182"/>
      <c r="H31" s="182"/>
      <c r="I31" s="182"/>
      <c r="J31" s="182"/>
      <c r="K31" s="182"/>
      <c r="L31" s="182"/>
      <c r="M31" s="182"/>
      <c r="N31" s="113"/>
      <c r="O31" s="113"/>
      <c r="P31" s="113"/>
      <c r="Q31" s="113"/>
      <c r="R31" s="65"/>
      <c r="S31" s="114"/>
      <c r="T31" s="59"/>
      <c r="U31" s="20"/>
    </row>
    <row r="32" spans="1:36" ht="18" customHeight="1" x14ac:dyDescent="0.2">
      <c r="A32" s="116"/>
      <c r="B32" s="182"/>
      <c r="C32" s="182"/>
      <c r="D32" s="182"/>
      <c r="E32" s="182"/>
      <c r="F32" s="182"/>
      <c r="G32" s="182"/>
      <c r="H32" s="182"/>
      <c r="I32" s="182"/>
      <c r="J32" s="182"/>
      <c r="K32" s="182"/>
      <c r="L32" s="182"/>
      <c r="M32" s="182"/>
      <c r="N32" s="113"/>
      <c r="O32" s="113"/>
      <c r="P32" s="113"/>
      <c r="Q32" s="113"/>
      <c r="R32" s="65"/>
      <c r="S32" s="114"/>
      <c r="T32" s="59"/>
      <c r="U32" s="20"/>
    </row>
    <row r="33" spans="1:25" ht="18" customHeight="1" x14ac:dyDescent="0.2">
      <c r="A33" s="111"/>
      <c r="B33" s="182"/>
      <c r="C33" s="182"/>
      <c r="D33" s="182"/>
      <c r="E33" s="182"/>
      <c r="F33" s="182"/>
      <c r="G33" s="182"/>
      <c r="H33" s="590" t="str">
        <f>C6</f>
        <v>県立安紺高等学校</v>
      </c>
      <c r="I33" s="590"/>
      <c r="J33" s="590"/>
      <c r="K33" s="590"/>
      <c r="L33" s="590"/>
      <c r="M33" s="590"/>
      <c r="N33" s="590"/>
      <c r="O33" s="292" t="s">
        <v>344</v>
      </c>
      <c r="P33" s="113"/>
      <c r="Q33" s="113"/>
      <c r="R33" s="65"/>
      <c r="S33" s="114"/>
      <c r="T33" s="59"/>
      <c r="U33" s="20"/>
      <c r="V33" s="180" t="s">
        <v>94</v>
      </c>
    </row>
    <row r="34" spans="1:25" ht="18.75" customHeight="1" x14ac:dyDescent="0.2">
      <c r="A34" s="116"/>
      <c r="B34" s="35"/>
      <c r="C34" s="35"/>
      <c r="D34" s="480" t="s">
        <v>95</v>
      </c>
      <c r="E34" s="480"/>
      <c r="F34" s="480"/>
      <c r="G34" s="480"/>
      <c r="H34" s="480"/>
      <c r="I34" s="181"/>
      <c r="J34" s="481"/>
      <c r="K34" s="481"/>
      <c r="L34" s="481"/>
      <c r="M34" s="481"/>
      <c r="N34" s="481"/>
      <c r="O34" s="481"/>
      <c r="P34" s="482"/>
      <c r="Q34" s="118" t="s">
        <v>96</v>
      </c>
      <c r="R34" s="119"/>
      <c r="S34" s="114"/>
      <c r="T34" s="59"/>
      <c r="U34" s="43"/>
      <c r="V34" s="476" t="s">
        <v>97</v>
      </c>
      <c r="W34" s="477"/>
      <c r="X34" s="477"/>
      <c r="Y34" s="477"/>
    </row>
    <row r="35" spans="1:25" ht="3.75" customHeight="1" x14ac:dyDescent="0.2">
      <c r="A35" s="120"/>
      <c r="B35" s="121"/>
      <c r="C35" s="121"/>
      <c r="D35" s="122"/>
      <c r="E35" s="122"/>
      <c r="F35" s="122"/>
      <c r="G35" s="122"/>
      <c r="H35" s="122"/>
      <c r="I35" s="122"/>
      <c r="J35" s="122"/>
      <c r="K35" s="122"/>
      <c r="L35" s="122"/>
      <c r="M35" s="122"/>
      <c r="N35" s="122"/>
      <c r="O35" s="122"/>
      <c r="P35" s="122"/>
      <c r="Q35" s="122"/>
      <c r="R35" s="65"/>
      <c r="S35" s="114"/>
      <c r="T35" s="59"/>
      <c r="U35" s="20"/>
    </row>
    <row r="36" spans="1:25" ht="12.75" customHeight="1" thickBot="1" x14ac:dyDescent="0.25">
      <c r="A36" s="123"/>
      <c r="B36" s="124"/>
      <c r="C36" s="124"/>
      <c r="D36" s="124"/>
      <c r="E36" s="124"/>
      <c r="F36" s="124"/>
      <c r="G36" s="124"/>
      <c r="H36" s="124"/>
      <c r="I36" s="124"/>
      <c r="J36" s="124"/>
      <c r="K36" s="124"/>
      <c r="L36" s="124"/>
      <c r="M36" s="124"/>
      <c r="N36" s="124"/>
      <c r="O36" s="124"/>
      <c r="P36" s="124"/>
      <c r="Q36" s="124"/>
      <c r="R36" s="124"/>
      <c r="S36" s="125"/>
      <c r="T36" s="67"/>
      <c r="U36" s="13"/>
    </row>
    <row r="38" spans="1:25" x14ac:dyDescent="0.2">
      <c r="A38" s="12" t="s">
        <v>242</v>
      </c>
    </row>
    <row r="39" spans="1:25" x14ac:dyDescent="0.2">
      <c r="A39" s="12" t="s">
        <v>241</v>
      </c>
    </row>
  </sheetData>
  <sheetProtection algorithmName="SHA-512" hashValue="gjCEqdzWGSOHU1nxI++o33Xu6KZfSFp/NuFMeelegzbfyYsPQYvEQGZV7LRU9D/cAxcnyOFrBko6ZQV3aBbhLw==" saltValue="+5ZbfzS7cE3l/QsGjpY/WA==" spinCount="100000" sheet="1" objects="1" scenarios="1" selectLockedCells="1"/>
  <mergeCells count="80">
    <mergeCell ref="J18:L18"/>
    <mergeCell ref="M18:P18"/>
    <mergeCell ref="Q18:S18"/>
    <mergeCell ref="J19:L19"/>
    <mergeCell ref="M19:P19"/>
    <mergeCell ref="Q19:S19"/>
    <mergeCell ref="A26:R26"/>
    <mergeCell ref="D34:H34"/>
    <mergeCell ref="J34:P34"/>
    <mergeCell ref="V34:Y34"/>
    <mergeCell ref="H33:N33"/>
    <mergeCell ref="A23:A24"/>
    <mergeCell ref="B23:B25"/>
    <mergeCell ref="D23:F23"/>
    <mergeCell ref="L23:M24"/>
    <mergeCell ref="N23:S24"/>
    <mergeCell ref="C24:K24"/>
    <mergeCell ref="C25:E25"/>
    <mergeCell ref="F25:K25"/>
    <mergeCell ref="L25:M25"/>
    <mergeCell ref="N25:S25"/>
    <mergeCell ref="A20:B20"/>
    <mergeCell ref="D20:J20"/>
    <mergeCell ref="K20:L20"/>
    <mergeCell ref="M20:S20"/>
    <mergeCell ref="A21:B21"/>
    <mergeCell ref="D21:S21"/>
    <mergeCell ref="S16:S17"/>
    <mergeCell ref="P17:R17"/>
    <mergeCell ref="A18:B19"/>
    <mergeCell ref="C18:H19"/>
    <mergeCell ref="I18:I19"/>
    <mergeCell ref="A14:B17"/>
    <mergeCell ref="J14:K15"/>
    <mergeCell ref="P14:R14"/>
    <mergeCell ref="M14:M15"/>
    <mergeCell ref="N14:O15"/>
    <mergeCell ref="S14:S15"/>
    <mergeCell ref="C16:C17"/>
    <mergeCell ref="P16:R16"/>
    <mergeCell ref="C14:C15"/>
    <mergeCell ref="E14:E15"/>
    <mergeCell ref="F14:G15"/>
    <mergeCell ref="I14:I15"/>
    <mergeCell ref="P15:R15"/>
    <mergeCell ref="E16:E17"/>
    <mergeCell ref="F16:G17"/>
    <mergeCell ref="J16:K17"/>
    <mergeCell ref="M16:M17"/>
    <mergeCell ref="N16:O17"/>
    <mergeCell ref="I16:I17"/>
    <mergeCell ref="A8:B8"/>
    <mergeCell ref="C8:S8"/>
    <mergeCell ref="C9:S9"/>
    <mergeCell ref="C7:S7"/>
    <mergeCell ref="A12:B13"/>
    <mergeCell ref="C12:I12"/>
    <mergeCell ref="J12:S13"/>
    <mergeCell ref="C13:I13"/>
    <mergeCell ref="A10:B11"/>
    <mergeCell ref="C10:I10"/>
    <mergeCell ref="J10:S11"/>
    <mergeCell ref="C11:I11"/>
    <mergeCell ref="B1:P1"/>
    <mergeCell ref="A3:B3"/>
    <mergeCell ref="C3:D3"/>
    <mergeCell ref="E3:G3"/>
    <mergeCell ref="H3:K3"/>
    <mergeCell ref="L3:N3"/>
    <mergeCell ref="A4:R4"/>
    <mergeCell ref="A5:B6"/>
    <mergeCell ref="C5:G5"/>
    <mergeCell ref="H5:K5"/>
    <mergeCell ref="L5:M5"/>
    <mergeCell ref="N5:S5"/>
    <mergeCell ref="C6:F6"/>
    <mergeCell ref="H6:I6"/>
    <mergeCell ref="J6:K6"/>
    <mergeCell ref="L6:M6"/>
    <mergeCell ref="N6:S6"/>
  </mergeCells>
  <phoneticPr fontId="28"/>
  <printOptions horizontalCentered="1" verticalCentered="1"/>
  <pageMargins left="0.39370078740157483" right="0.39370078740157483" top="0.59020397231334776" bottom="0.59020397231334776" header="0.51174154431801144" footer="0.51174154431801144"/>
  <pageSetup paperSize="9" scale="93" orientation="portrait" r:id="rId1"/>
  <headerFooter alignWithMargins="0"/>
  <colBreaks count="1" manualBreakCount="1">
    <brk id="19"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AA34"/>
  <sheetViews>
    <sheetView showGridLines="0" view="pageBreakPreview" zoomScaleSheetLayoutView="100" workbookViewId="0">
      <selection activeCell="U1" sqref="U1"/>
    </sheetView>
  </sheetViews>
  <sheetFormatPr defaultColWidth="8" defaultRowHeight="12" x14ac:dyDescent="0.2"/>
  <cols>
    <col min="1" max="1" width="5.6640625" style="12" customWidth="1"/>
    <col min="2" max="2" width="6.6640625" style="12" customWidth="1"/>
    <col min="3" max="4" width="9.44140625" style="12" customWidth="1"/>
    <col min="5" max="5" width="3.44140625" style="12" customWidth="1"/>
    <col min="6" max="6" width="5" style="12" customWidth="1"/>
    <col min="7" max="7" width="4.44140625" style="12" customWidth="1"/>
    <col min="8" max="8" width="9.44140625" style="12" customWidth="1"/>
    <col min="9" max="9" width="3.44140625" style="12" customWidth="1"/>
    <col min="10" max="10" width="5.6640625" style="12" customWidth="1"/>
    <col min="11" max="11" width="3.88671875" style="12" customWidth="1"/>
    <col min="12" max="12" width="9.44140625" style="12" customWidth="1"/>
    <col min="13" max="13" width="3.44140625" style="12" customWidth="1"/>
    <col min="14" max="14" width="5.6640625" style="12" customWidth="1"/>
    <col min="15" max="15" width="3.88671875" style="12" customWidth="1"/>
    <col min="16" max="17" width="3.44140625" style="12" customWidth="1"/>
    <col min="18" max="18" width="2.44140625" style="12" customWidth="1"/>
    <col min="19" max="19" width="3.44140625" style="12" customWidth="1"/>
    <col min="20" max="21" width="2.44140625" style="12" customWidth="1"/>
    <col min="22" max="16384" width="8" style="12"/>
  </cols>
  <sheetData>
    <row r="1" spans="1:21" ht="46.5" customHeight="1" x14ac:dyDescent="0.2">
      <c r="A1" s="16"/>
      <c r="B1" s="684" t="s">
        <v>370</v>
      </c>
      <c r="C1" s="684"/>
      <c r="D1" s="684"/>
      <c r="E1" s="684"/>
      <c r="F1" s="684"/>
      <c r="G1" s="684"/>
      <c r="H1" s="684"/>
      <c r="I1" s="684"/>
      <c r="J1" s="684"/>
      <c r="K1" s="684"/>
      <c r="L1" s="684"/>
      <c r="M1" s="684"/>
      <c r="N1" s="684"/>
      <c r="O1" s="684"/>
      <c r="P1" s="684"/>
      <c r="Q1" s="17"/>
      <c r="R1" s="17"/>
      <c r="S1" s="17"/>
      <c r="T1" s="17"/>
      <c r="U1" s="18"/>
    </row>
    <row r="2" spans="1:21" ht="7.5" customHeight="1" thickBot="1" x14ac:dyDescent="0.25">
      <c r="A2" s="16"/>
      <c r="B2" s="16"/>
      <c r="C2" s="16"/>
      <c r="D2" s="16"/>
      <c r="E2" s="16"/>
      <c r="F2" s="16"/>
      <c r="G2" s="16"/>
      <c r="H2" s="16"/>
      <c r="I2" s="16"/>
      <c r="J2" s="16"/>
      <c r="K2" s="16"/>
      <c r="L2" s="16"/>
      <c r="M2" s="16"/>
      <c r="N2" s="16"/>
      <c r="O2" s="16"/>
      <c r="P2" s="16"/>
      <c r="Q2" s="16"/>
      <c r="R2" s="16"/>
      <c r="S2" s="16"/>
      <c r="T2" s="16"/>
      <c r="U2" s="13"/>
    </row>
    <row r="3" spans="1:21" ht="30" customHeight="1" x14ac:dyDescent="0.2">
      <c r="A3" s="547" t="s">
        <v>327</v>
      </c>
      <c r="B3" s="548"/>
      <c r="C3" s="556" t="str">
        <f>データシート!C3</f>
        <v>県西</v>
      </c>
      <c r="D3" s="557"/>
      <c r="E3" s="552" t="s">
        <v>328</v>
      </c>
      <c r="F3" s="552"/>
      <c r="G3" s="553"/>
      <c r="H3" s="554" t="s">
        <v>132</v>
      </c>
      <c r="I3" s="555"/>
      <c r="J3" s="555"/>
      <c r="K3" s="548"/>
      <c r="L3" s="556">
        <f>データシート!B3</f>
        <v>0</v>
      </c>
      <c r="M3" s="557"/>
      <c r="N3" s="557"/>
      <c r="O3" s="137" t="s">
        <v>73</v>
      </c>
      <c r="P3" s="137"/>
      <c r="Q3" s="137"/>
      <c r="R3" s="137"/>
      <c r="S3" s="138"/>
      <c r="T3" s="58"/>
      <c r="U3" s="19"/>
    </row>
    <row r="4" spans="1:21" ht="2.25" customHeight="1" x14ac:dyDescent="0.2">
      <c r="A4" s="478"/>
      <c r="B4" s="479"/>
      <c r="C4" s="479"/>
      <c r="D4" s="479"/>
      <c r="E4" s="479"/>
      <c r="F4" s="479"/>
      <c r="G4" s="479"/>
      <c r="H4" s="479"/>
      <c r="I4" s="479"/>
      <c r="J4" s="479"/>
      <c r="K4" s="479"/>
      <c r="L4" s="479"/>
      <c r="M4" s="479"/>
      <c r="N4" s="479"/>
      <c r="O4" s="479"/>
      <c r="P4" s="479"/>
      <c r="Q4" s="479"/>
      <c r="R4" s="479"/>
      <c r="S4" s="42"/>
      <c r="T4" s="59"/>
      <c r="U4" s="20"/>
    </row>
    <row r="5" spans="1:21" ht="19.5" customHeight="1" x14ac:dyDescent="0.2">
      <c r="A5" s="517" t="s">
        <v>346</v>
      </c>
      <c r="B5" s="674"/>
      <c r="C5" s="580">
        <f>データシート!$E$3</f>
        <v>0</v>
      </c>
      <c r="D5" s="581"/>
      <c r="E5" s="581"/>
      <c r="F5" s="581"/>
      <c r="G5" s="581"/>
      <c r="H5" s="581"/>
      <c r="I5" s="581"/>
      <c r="J5" s="581"/>
      <c r="K5" s="581"/>
      <c r="L5" s="581"/>
      <c r="M5" s="581"/>
      <c r="N5" s="581"/>
      <c r="O5" s="581"/>
      <c r="P5" s="581"/>
      <c r="Q5" s="581"/>
      <c r="R5" s="581"/>
      <c r="S5" s="670"/>
      <c r="T5" s="60"/>
      <c r="U5" s="23"/>
    </row>
    <row r="6" spans="1:21" ht="45" customHeight="1" x14ac:dyDescent="0.2">
      <c r="A6" s="675"/>
      <c r="B6" s="676"/>
      <c r="C6" s="671">
        <f>データシート!D3</f>
        <v>0</v>
      </c>
      <c r="D6" s="672"/>
      <c r="E6" s="672"/>
      <c r="F6" s="672"/>
      <c r="G6" s="672"/>
      <c r="H6" s="672"/>
      <c r="I6" s="672"/>
      <c r="J6" s="672"/>
      <c r="K6" s="672"/>
      <c r="L6" s="672"/>
      <c r="M6" s="672"/>
      <c r="N6" s="672"/>
      <c r="O6" s="672"/>
      <c r="P6" s="672"/>
      <c r="Q6" s="672"/>
      <c r="R6" s="672"/>
      <c r="S6" s="673"/>
      <c r="T6" s="59"/>
      <c r="U6" s="20"/>
    </row>
    <row r="7" spans="1:21" ht="2.25" customHeight="1" x14ac:dyDescent="0.2">
      <c r="A7" s="478"/>
      <c r="B7" s="479"/>
      <c r="C7" s="479"/>
      <c r="D7" s="479"/>
      <c r="E7" s="479"/>
      <c r="F7" s="479"/>
      <c r="G7" s="479"/>
      <c r="H7" s="479"/>
      <c r="I7" s="479"/>
      <c r="J7" s="479"/>
      <c r="K7" s="479"/>
      <c r="L7" s="479"/>
      <c r="M7" s="479"/>
      <c r="N7" s="479"/>
      <c r="O7" s="479"/>
      <c r="P7" s="479"/>
      <c r="Q7" s="479"/>
      <c r="R7" s="479"/>
      <c r="S7" s="42"/>
      <c r="T7" s="59"/>
      <c r="U7" s="20"/>
    </row>
    <row r="8" spans="1:21" ht="39.9" customHeight="1" x14ac:dyDescent="0.2">
      <c r="A8" s="677" t="s">
        <v>77</v>
      </c>
      <c r="B8" s="678"/>
      <c r="C8" s="143" t="s">
        <v>78</v>
      </c>
      <c r="D8" s="146">
        <v>8000</v>
      </c>
      <c r="E8" s="146"/>
      <c r="F8" s="679" t="s">
        <v>79</v>
      </c>
      <c r="G8" s="679"/>
      <c r="H8" s="157">
        <f>COUNTA(記入シート!F30:N30)</f>
        <v>0</v>
      </c>
      <c r="I8" s="147"/>
      <c r="J8" s="680" t="s">
        <v>80</v>
      </c>
      <c r="K8" s="681"/>
      <c r="L8" s="147" t="s">
        <v>81</v>
      </c>
      <c r="M8" s="147"/>
      <c r="N8" s="682">
        <f>D8*H8</f>
        <v>0</v>
      </c>
      <c r="O8" s="682"/>
      <c r="P8" s="683" t="s">
        <v>82</v>
      </c>
      <c r="Q8" s="683"/>
      <c r="R8" s="683"/>
      <c r="S8" s="148"/>
      <c r="T8" s="64"/>
      <c r="U8" s="30"/>
    </row>
    <row r="9" spans="1:21" ht="39.9" customHeight="1" x14ac:dyDescent="0.2">
      <c r="A9" s="664" t="s">
        <v>83</v>
      </c>
      <c r="B9" s="665"/>
      <c r="C9" s="144" t="s">
        <v>84</v>
      </c>
      <c r="D9" s="149">
        <v>1200</v>
      </c>
      <c r="E9" s="150"/>
      <c r="F9" s="666" t="s">
        <v>79</v>
      </c>
      <c r="G9" s="666"/>
      <c r="H9" s="151">
        <f>記入シート!F16</f>
        <v>0</v>
      </c>
      <c r="I9" s="151"/>
      <c r="J9" s="667" t="s">
        <v>85</v>
      </c>
      <c r="K9" s="667"/>
      <c r="L9" s="151" t="s">
        <v>81</v>
      </c>
      <c r="M9" s="151"/>
      <c r="N9" s="668">
        <f>D9*H9</f>
        <v>0</v>
      </c>
      <c r="O9" s="668"/>
      <c r="P9" s="669" t="s">
        <v>82</v>
      </c>
      <c r="Q9" s="669"/>
      <c r="R9" s="669"/>
      <c r="S9" s="152"/>
      <c r="T9" s="64"/>
      <c r="U9" s="30"/>
    </row>
    <row r="10" spans="1:21" ht="39.9" customHeight="1" x14ac:dyDescent="0.2">
      <c r="A10" s="632" t="s">
        <v>345</v>
      </c>
      <c r="B10" s="620"/>
      <c r="C10" s="500"/>
      <c r="D10" s="293"/>
      <c r="E10" s="294"/>
      <c r="F10" s="294"/>
      <c r="G10" s="294"/>
      <c r="H10" s="294"/>
      <c r="I10" s="294"/>
      <c r="J10" s="294"/>
      <c r="K10" s="294"/>
      <c r="L10" s="294"/>
      <c r="M10" s="294"/>
      <c r="N10" s="633">
        <f>SUM(N8:O9)</f>
        <v>0</v>
      </c>
      <c r="O10" s="633"/>
      <c r="P10" s="634" t="s">
        <v>82</v>
      </c>
      <c r="Q10" s="634"/>
      <c r="R10" s="634"/>
      <c r="S10" s="295"/>
      <c r="T10" s="64"/>
      <c r="U10" s="30"/>
    </row>
    <row r="11" spans="1:21" ht="39.9" customHeight="1" x14ac:dyDescent="0.2">
      <c r="A11" s="639" t="s">
        <v>135</v>
      </c>
      <c r="B11" s="620"/>
      <c r="C11" s="500"/>
      <c r="D11" s="637" t="s">
        <v>185</v>
      </c>
      <c r="E11" s="638"/>
      <c r="F11" s="638"/>
      <c r="G11" s="155" t="str">
        <f>IF(データシート!BL3=0,"使用しない",データシート!BL3&amp;"台")</f>
        <v>使用しない</v>
      </c>
      <c r="H11" s="153"/>
      <c r="I11" s="153"/>
      <c r="J11" s="153"/>
      <c r="K11" s="567" t="s">
        <v>137</v>
      </c>
      <c r="L11" s="567"/>
      <c r="M11" s="153" t="str">
        <f>IF(データシート!BM3=0,"特記なし",データシート!BM3&amp;"台")</f>
        <v>特記なし</v>
      </c>
      <c r="N11" s="153"/>
      <c r="O11" s="153"/>
      <c r="P11" s="153"/>
      <c r="Q11" s="153"/>
      <c r="R11" s="153"/>
      <c r="S11" s="154"/>
      <c r="T11" s="59"/>
      <c r="U11" s="20"/>
    </row>
    <row r="12" spans="1:21" ht="39.9" customHeight="1" x14ac:dyDescent="0.2">
      <c r="A12" s="639" t="s">
        <v>138</v>
      </c>
      <c r="B12" s="620"/>
      <c r="C12" s="500"/>
      <c r="D12" s="640" t="s">
        <v>186</v>
      </c>
      <c r="E12" s="641"/>
      <c r="F12" s="156"/>
      <c r="G12" s="153" t="str">
        <f>IF(データシート!BN3=0,"使用しない",データシート!BN3&amp;"台")</f>
        <v>使用しない</v>
      </c>
      <c r="H12" s="153"/>
      <c r="I12" s="153"/>
      <c r="J12" s="153"/>
      <c r="K12" s="567" t="s">
        <v>137</v>
      </c>
      <c r="L12" s="567"/>
      <c r="M12" s="153" t="str">
        <f>IF(データシート!BO3=0,"特記なし",データシート!BO3&amp;"台")</f>
        <v>特記なし</v>
      </c>
      <c r="N12" s="153"/>
      <c r="O12" s="153"/>
      <c r="P12" s="153"/>
      <c r="Q12" s="153"/>
      <c r="R12" s="153"/>
      <c r="S12" s="154"/>
      <c r="T12" s="59"/>
      <c r="U12" s="20"/>
    </row>
    <row r="13" spans="1:21" ht="2.25" customHeight="1" x14ac:dyDescent="0.2">
      <c r="A13" s="133"/>
      <c r="B13" s="74"/>
      <c r="C13" s="74"/>
      <c r="D13" s="74"/>
      <c r="E13" s="74"/>
      <c r="F13" s="74"/>
      <c r="G13" s="74"/>
      <c r="H13" s="74"/>
      <c r="I13" s="74"/>
      <c r="J13" s="74"/>
      <c r="K13" s="74"/>
      <c r="L13" s="74"/>
      <c r="M13" s="74"/>
      <c r="N13" s="74"/>
      <c r="O13" s="74"/>
      <c r="P13" s="74"/>
      <c r="Q13" s="74"/>
      <c r="R13" s="74"/>
      <c r="S13" s="42"/>
      <c r="T13" s="59"/>
      <c r="U13" s="20"/>
    </row>
    <row r="14" spans="1:21" ht="20.100000000000001" customHeight="1" x14ac:dyDescent="0.2">
      <c r="A14" s="652" t="s">
        <v>86</v>
      </c>
      <c r="B14" s="654" t="s">
        <v>12</v>
      </c>
      <c r="C14" s="103" t="s">
        <v>87</v>
      </c>
      <c r="D14" s="513">
        <f>データシート!BI3</f>
        <v>0</v>
      </c>
      <c r="E14" s="513"/>
      <c r="F14" s="513"/>
      <c r="G14" s="104"/>
      <c r="H14" s="104"/>
      <c r="I14" s="104"/>
      <c r="J14" s="104"/>
      <c r="K14" s="105"/>
      <c r="L14" s="657" t="s">
        <v>44</v>
      </c>
      <c r="M14" s="658"/>
      <c r="N14" s="645">
        <f>データシート!$BG$3</f>
        <v>0</v>
      </c>
      <c r="O14" s="646"/>
      <c r="P14" s="646"/>
      <c r="Q14" s="646"/>
      <c r="R14" s="646"/>
      <c r="S14" s="647"/>
      <c r="T14" s="65"/>
      <c r="U14" s="31"/>
    </row>
    <row r="15" spans="1:21" ht="20.100000000000001" customHeight="1" x14ac:dyDescent="0.2">
      <c r="A15" s="653"/>
      <c r="B15" s="655"/>
      <c r="C15" s="501">
        <f>データシート!BJ3</f>
        <v>0</v>
      </c>
      <c r="D15" s="502"/>
      <c r="E15" s="502"/>
      <c r="F15" s="502"/>
      <c r="G15" s="502"/>
      <c r="H15" s="502"/>
      <c r="I15" s="502"/>
      <c r="J15" s="502"/>
      <c r="K15" s="503"/>
      <c r="L15" s="659"/>
      <c r="M15" s="660"/>
      <c r="N15" s="648"/>
      <c r="O15" s="649"/>
      <c r="P15" s="649"/>
      <c r="Q15" s="649"/>
      <c r="R15" s="649"/>
      <c r="S15" s="650"/>
      <c r="T15" s="65"/>
      <c r="U15" s="31"/>
    </row>
    <row r="16" spans="1:21" ht="39.9" customHeight="1" x14ac:dyDescent="0.2">
      <c r="A16" s="145" t="s">
        <v>88</v>
      </c>
      <c r="B16" s="656"/>
      <c r="C16" s="661"/>
      <c r="D16" s="614"/>
      <c r="E16" s="614"/>
      <c r="F16" s="614"/>
      <c r="G16" s="614"/>
      <c r="H16" s="614"/>
      <c r="I16" s="614"/>
      <c r="J16" s="614"/>
      <c r="K16" s="615"/>
      <c r="L16" s="662" t="s">
        <v>89</v>
      </c>
      <c r="M16" s="663"/>
      <c r="N16" s="642">
        <f>データシート!$BH$3</f>
        <v>0</v>
      </c>
      <c r="O16" s="643"/>
      <c r="P16" s="643"/>
      <c r="Q16" s="643"/>
      <c r="R16" s="643"/>
      <c r="S16" s="644"/>
      <c r="T16" s="65"/>
      <c r="U16" s="31"/>
    </row>
    <row r="17" spans="1:27" ht="2.25" customHeight="1" x14ac:dyDescent="0.2">
      <c r="A17" s="478"/>
      <c r="B17" s="479"/>
      <c r="C17" s="479"/>
      <c r="D17" s="479"/>
      <c r="E17" s="479"/>
      <c r="F17" s="479"/>
      <c r="G17" s="479"/>
      <c r="H17" s="479"/>
      <c r="I17" s="479"/>
      <c r="J17" s="479"/>
      <c r="K17" s="479"/>
      <c r="L17" s="479"/>
      <c r="M17" s="479"/>
      <c r="N17" s="479"/>
      <c r="O17" s="479"/>
      <c r="P17" s="479"/>
      <c r="Q17" s="479"/>
      <c r="R17" s="479"/>
      <c r="S17" s="42"/>
      <c r="T17" s="59"/>
      <c r="U17" s="20"/>
    </row>
    <row r="18" spans="1:27" ht="18.75" customHeight="1" x14ac:dyDescent="0.2">
      <c r="A18" s="33"/>
      <c r="B18" s="34"/>
      <c r="C18" s="34"/>
      <c r="D18" s="34"/>
      <c r="E18" s="224"/>
      <c r="F18" s="35"/>
      <c r="G18" s="35"/>
      <c r="H18" s="36"/>
      <c r="I18" s="36"/>
      <c r="J18" s="35"/>
      <c r="K18" s="35"/>
      <c r="L18" s="36"/>
      <c r="M18" s="36"/>
      <c r="N18" s="37"/>
      <c r="O18" s="38"/>
      <c r="P18" s="39"/>
      <c r="Q18" s="40"/>
      <c r="R18" s="68"/>
      <c r="S18" s="72"/>
      <c r="T18" s="225"/>
      <c r="U18" s="41"/>
      <c r="V18" s="213"/>
    </row>
    <row r="19" spans="1:27" ht="18.75" customHeight="1" x14ac:dyDescent="0.2">
      <c r="A19" s="226" t="s">
        <v>90</v>
      </c>
      <c r="B19" s="182"/>
      <c r="C19" s="227"/>
      <c r="D19" s="182"/>
      <c r="E19" s="182"/>
      <c r="F19" s="35"/>
      <c r="G19" s="35"/>
      <c r="H19" s="36"/>
      <c r="I19" s="36"/>
      <c r="J19" s="35"/>
      <c r="K19" s="35"/>
      <c r="L19" s="228" t="s">
        <v>371</v>
      </c>
      <c r="M19" s="229"/>
      <c r="N19" s="230"/>
      <c r="O19" s="231" t="s">
        <v>91</v>
      </c>
      <c r="P19" s="232"/>
      <c r="Q19" s="233" t="s">
        <v>92</v>
      </c>
      <c r="R19" s="225"/>
      <c r="S19" s="136"/>
      <c r="T19" s="225"/>
      <c r="U19" s="234" t="s">
        <v>314</v>
      </c>
      <c r="V19" s="235" t="s">
        <v>93</v>
      </c>
      <c r="W19" s="102"/>
    </row>
    <row r="20" spans="1:27" ht="18.75" customHeight="1" x14ac:dyDescent="0.2">
      <c r="A20" s="116"/>
      <c r="B20" s="182"/>
      <c r="C20" s="182"/>
      <c r="D20" s="182"/>
      <c r="E20" s="182"/>
      <c r="F20" s="35"/>
      <c r="G20" s="35"/>
      <c r="H20" s="36"/>
      <c r="I20" s="36"/>
      <c r="J20" s="35"/>
      <c r="K20" s="35"/>
      <c r="L20" s="36"/>
      <c r="M20" s="36"/>
      <c r="N20" s="37"/>
      <c r="O20" s="38"/>
      <c r="P20" s="214"/>
      <c r="Q20" s="236"/>
      <c r="R20" s="225"/>
      <c r="S20" s="136"/>
      <c r="T20" s="225"/>
      <c r="U20" s="41"/>
      <c r="V20" s="213"/>
      <c r="W20" s="102"/>
    </row>
    <row r="21" spans="1:27" ht="13.2" x14ac:dyDescent="0.2">
      <c r="A21" s="111"/>
      <c r="B21" s="182"/>
      <c r="C21" s="182"/>
      <c r="D21" s="182"/>
      <c r="E21" s="182"/>
      <c r="F21" s="182"/>
      <c r="G21" s="182"/>
      <c r="H21" s="182"/>
      <c r="I21" s="182"/>
      <c r="J21" s="182"/>
      <c r="K21" s="182"/>
      <c r="L21" s="182"/>
      <c r="M21" s="182"/>
      <c r="N21" s="113"/>
      <c r="O21" s="113"/>
      <c r="P21" s="113"/>
      <c r="Q21" s="113"/>
      <c r="R21" s="113"/>
      <c r="S21" s="114"/>
      <c r="T21" s="237"/>
      <c r="U21" s="20"/>
      <c r="W21" s="102"/>
    </row>
    <row r="22" spans="1:27" ht="18" customHeight="1" x14ac:dyDescent="0.2">
      <c r="A22" s="142" t="s">
        <v>343</v>
      </c>
      <c r="B22" s="182"/>
      <c r="C22" s="182"/>
      <c r="D22" s="182"/>
      <c r="E22" s="182"/>
      <c r="F22" s="182"/>
      <c r="G22" s="182"/>
      <c r="H22" s="182"/>
      <c r="I22" s="182"/>
      <c r="J22" s="182"/>
      <c r="K22" s="182"/>
      <c r="L22" s="182"/>
      <c r="M22" s="182"/>
      <c r="N22" s="113"/>
      <c r="O22" s="113"/>
      <c r="P22" s="113"/>
      <c r="Q22" s="113"/>
      <c r="R22" s="113"/>
      <c r="S22" s="114"/>
      <c r="T22" s="237"/>
      <c r="U22" s="20"/>
      <c r="W22" s="102"/>
    </row>
    <row r="23" spans="1:27" ht="18" customHeight="1" x14ac:dyDescent="0.2">
      <c r="A23" s="238"/>
      <c r="B23" s="182"/>
      <c r="C23" s="182"/>
      <c r="D23" s="182"/>
      <c r="E23" s="182"/>
      <c r="F23" s="182"/>
      <c r="G23" s="182"/>
      <c r="H23" s="182"/>
      <c r="I23" s="182"/>
      <c r="J23" s="182"/>
      <c r="K23" s="182"/>
      <c r="L23" s="182"/>
      <c r="M23" s="182"/>
      <c r="N23" s="113"/>
      <c r="O23" s="113"/>
      <c r="P23" s="113"/>
      <c r="Q23" s="113"/>
      <c r="R23" s="113"/>
      <c r="S23" s="114"/>
      <c r="T23" s="237"/>
      <c r="U23" s="20"/>
      <c r="W23" s="102"/>
    </row>
    <row r="24" spans="1:27" ht="18" customHeight="1" x14ac:dyDescent="0.2">
      <c r="A24" s="116"/>
      <c r="B24" s="182"/>
      <c r="C24" s="182"/>
      <c r="D24" s="182"/>
      <c r="E24" s="182"/>
      <c r="F24" s="182"/>
      <c r="G24" s="182"/>
      <c r="H24" s="182"/>
      <c r="I24" s="182"/>
      <c r="J24" s="182"/>
      <c r="K24" s="182"/>
      <c r="L24" s="182"/>
      <c r="M24" s="182"/>
      <c r="N24" s="113"/>
      <c r="O24" s="113"/>
      <c r="P24" s="113"/>
      <c r="Q24" s="113"/>
      <c r="R24" s="113"/>
      <c r="S24" s="114"/>
      <c r="T24" s="237"/>
      <c r="U24" s="20"/>
      <c r="W24" s="102"/>
    </row>
    <row r="25" spans="1:27" ht="18" customHeight="1" x14ac:dyDescent="0.2">
      <c r="A25" s="111"/>
      <c r="B25" s="182"/>
      <c r="C25" s="182"/>
      <c r="D25" s="182"/>
      <c r="E25" s="182"/>
      <c r="F25" s="182"/>
      <c r="G25" s="182"/>
      <c r="H25" s="651">
        <f>C6</f>
        <v>0</v>
      </c>
      <c r="I25" s="651"/>
      <c r="J25" s="651"/>
      <c r="K25" s="651"/>
      <c r="L25" s="651"/>
      <c r="M25" s="651"/>
      <c r="N25" s="651"/>
      <c r="O25" s="296" t="s">
        <v>344</v>
      </c>
      <c r="P25" s="113"/>
      <c r="Q25" s="113"/>
      <c r="R25" s="113"/>
      <c r="S25" s="114"/>
      <c r="T25" s="237"/>
      <c r="U25" s="20"/>
      <c r="V25" s="235" t="s">
        <v>94</v>
      </c>
      <c r="W25" s="239"/>
      <c r="X25" s="240"/>
      <c r="Y25" s="240"/>
      <c r="Z25" s="240"/>
      <c r="AA25" s="240"/>
    </row>
    <row r="26" spans="1:27" ht="18.75" customHeight="1" x14ac:dyDescent="0.2">
      <c r="A26" s="116"/>
      <c r="B26" s="35"/>
      <c r="C26" s="35"/>
      <c r="D26" s="629" t="s">
        <v>95</v>
      </c>
      <c r="E26" s="629"/>
      <c r="F26" s="629"/>
      <c r="G26" s="629"/>
      <c r="H26" s="629"/>
      <c r="I26" s="630"/>
      <c r="J26" s="630"/>
      <c r="K26" s="630"/>
      <c r="L26" s="630"/>
      <c r="M26" s="630"/>
      <c r="N26" s="630"/>
      <c r="O26" s="630"/>
      <c r="P26" s="631"/>
      <c r="Q26" s="118" t="s">
        <v>96</v>
      </c>
      <c r="R26" s="119"/>
      <c r="S26" s="114"/>
      <c r="T26" s="237"/>
      <c r="U26" s="241" t="s">
        <v>314</v>
      </c>
      <c r="V26" s="635" t="s">
        <v>97</v>
      </c>
      <c r="W26" s="636"/>
      <c r="X26" s="636"/>
      <c r="Y26" s="636"/>
      <c r="Z26" s="240"/>
      <c r="AA26" s="240"/>
    </row>
    <row r="27" spans="1:27" ht="3.75" customHeight="1" x14ac:dyDescent="0.2">
      <c r="A27" s="120"/>
      <c r="B27" s="121"/>
      <c r="C27" s="121"/>
      <c r="D27" s="122"/>
      <c r="E27" s="122"/>
      <c r="F27" s="122"/>
      <c r="G27" s="122"/>
      <c r="H27" s="122"/>
      <c r="I27" s="122"/>
      <c r="J27" s="122"/>
      <c r="K27" s="122"/>
      <c r="L27" s="122"/>
      <c r="M27" s="122"/>
      <c r="N27" s="122"/>
      <c r="O27" s="122"/>
      <c r="P27" s="122"/>
      <c r="Q27" s="122"/>
      <c r="R27" s="113"/>
      <c r="S27" s="114"/>
      <c r="T27" s="237"/>
      <c r="U27" s="20"/>
      <c r="V27" s="240"/>
      <c r="W27" s="239"/>
      <c r="X27" s="240"/>
      <c r="Y27" s="240"/>
      <c r="Z27" s="240"/>
      <c r="AA27" s="240"/>
    </row>
    <row r="28" spans="1:27" ht="12.75" customHeight="1" thickBot="1" x14ac:dyDescent="0.25">
      <c r="A28" s="123"/>
      <c r="B28" s="124"/>
      <c r="C28" s="124"/>
      <c r="D28" s="124"/>
      <c r="E28" s="124"/>
      <c r="F28" s="124"/>
      <c r="G28" s="124"/>
      <c r="H28" s="124"/>
      <c r="I28" s="124"/>
      <c r="J28" s="124"/>
      <c r="K28" s="124"/>
      <c r="L28" s="124"/>
      <c r="M28" s="124"/>
      <c r="N28" s="124"/>
      <c r="O28" s="124"/>
      <c r="P28" s="124"/>
      <c r="Q28" s="124"/>
      <c r="R28" s="124"/>
      <c r="S28" s="125"/>
      <c r="T28" s="16"/>
      <c r="U28" s="13"/>
      <c r="V28" s="240"/>
      <c r="W28" s="239"/>
      <c r="X28" s="240"/>
      <c r="Y28" s="240"/>
      <c r="Z28" s="240"/>
      <c r="AA28" s="240"/>
    </row>
    <row r="29" spans="1:27" x14ac:dyDescent="0.2">
      <c r="W29" s="102"/>
    </row>
    <row r="30" spans="1:27" x14ac:dyDescent="0.2">
      <c r="A30" s="12" t="s">
        <v>315</v>
      </c>
      <c r="W30" s="102"/>
    </row>
    <row r="31" spans="1:27" x14ac:dyDescent="0.2">
      <c r="A31" s="12" t="s">
        <v>316</v>
      </c>
      <c r="W31" s="102"/>
    </row>
    <row r="32" spans="1:27" x14ac:dyDescent="0.2">
      <c r="A32" s="126"/>
      <c r="B32" s="126"/>
      <c r="C32" s="126"/>
      <c r="D32" s="126"/>
      <c r="E32" s="126"/>
      <c r="F32" s="126"/>
      <c r="G32" s="126"/>
      <c r="H32" s="126"/>
      <c r="I32" s="126"/>
      <c r="J32" s="126"/>
      <c r="K32" s="126"/>
      <c r="L32" s="126"/>
      <c r="M32" s="126"/>
      <c r="N32" s="126"/>
      <c r="O32" s="126"/>
      <c r="P32" s="126"/>
      <c r="Q32" s="126"/>
      <c r="R32" s="126"/>
      <c r="S32" s="126"/>
    </row>
    <row r="33" spans="1:19" x14ac:dyDescent="0.2">
      <c r="A33" s="126"/>
      <c r="B33" s="126"/>
      <c r="C33" s="126"/>
      <c r="D33" s="126"/>
      <c r="E33" s="126"/>
      <c r="F33" s="126"/>
      <c r="G33" s="126"/>
      <c r="H33" s="126"/>
      <c r="I33" s="126"/>
      <c r="J33" s="126"/>
      <c r="K33" s="126"/>
      <c r="L33" s="126"/>
      <c r="M33" s="126"/>
      <c r="N33" s="126"/>
      <c r="O33" s="126"/>
      <c r="P33" s="126"/>
      <c r="Q33" s="126"/>
      <c r="R33" s="126"/>
      <c r="S33" s="126"/>
    </row>
    <row r="34" spans="1:19" x14ac:dyDescent="0.2">
      <c r="A34" s="126"/>
      <c r="B34" s="126"/>
      <c r="C34" s="126"/>
      <c r="D34" s="126"/>
      <c r="E34" s="126"/>
      <c r="F34" s="126"/>
      <c r="G34" s="126"/>
      <c r="H34" s="126"/>
      <c r="I34" s="126"/>
      <c r="J34" s="126"/>
      <c r="K34" s="126"/>
      <c r="L34" s="126"/>
      <c r="M34" s="126"/>
      <c r="N34" s="126"/>
      <c r="O34" s="126"/>
      <c r="P34" s="126"/>
      <c r="Q34" s="126"/>
      <c r="R34" s="126"/>
      <c r="S34" s="126"/>
    </row>
  </sheetData>
  <sheetProtection algorithmName="SHA-512" hashValue="J3Inycr6DBMfeIEDv7lOj0o7lWva78XmnNDWGjXiGQMc8LWnZKE4YMdK9x9JzaFINg/6gYuOPdv/qXTTWFFhpw==" saltValue="ZBRLhyFmNVN1YwIF+f4Z6A==" spinCount="100000" sheet="1" objects="1" scenarios="1" selectLockedCells="1"/>
  <mergeCells count="43">
    <mergeCell ref="A4:R4"/>
    <mergeCell ref="B1:P1"/>
    <mergeCell ref="A3:B3"/>
    <mergeCell ref="C3:D3"/>
    <mergeCell ref="E3:G3"/>
    <mergeCell ref="H3:K3"/>
    <mergeCell ref="L3:N3"/>
    <mergeCell ref="C5:S5"/>
    <mergeCell ref="C6:S6"/>
    <mergeCell ref="A5:B6"/>
    <mergeCell ref="A7:R7"/>
    <mergeCell ref="A8:B8"/>
    <mergeCell ref="F8:G8"/>
    <mergeCell ref="J8:K8"/>
    <mergeCell ref="N8:O8"/>
    <mergeCell ref="P8:R8"/>
    <mergeCell ref="A9:B9"/>
    <mergeCell ref="F9:G9"/>
    <mergeCell ref="J9:K9"/>
    <mergeCell ref="N9:O9"/>
    <mergeCell ref="P9:R9"/>
    <mergeCell ref="V26:Y26"/>
    <mergeCell ref="D11:F11"/>
    <mergeCell ref="K11:L11"/>
    <mergeCell ref="A12:C12"/>
    <mergeCell ref="D12:E12"/>
    <mergeCell ref="K12:L12"/>
    <mergeCell ref="N16:S16"/>
    <mergeCell ref="N14:S15"/>
    <mergeCell ref="H25:N25"/>
    <mergeCell ref="A14:A15"/>
    <mergeCell ref="B14:B16"/>
    <mergeCell ref="D14:F14"/>
    <mergeCell ref="L14:M15"/>
    <mergeCell ref="C15:K16"/>
    <mergeCell ref="L16:M16"/>
    <mergeCell ref="A11:C11"/>
    <mergeCell ref="A17:R17"/>
    <mergeCell ref="D26:H26"/>
    <mergeCell ref="I26:P26"/>
    <mergeCell ref="A10:C10"/>
    <mergeCell ref="N10:O10"/>
    <mergeCell ref="P10:R10"/>
  </mergeCells>
  <phoneticPr fontId="28"/>
  <printOptions horizontalCentered="1" verticalCentered="1"/>
  <pageMargins left="0.39370078740157483" right="0.39370078740157483" top="0.59020397231334776" bottom="0.59020397231334776" header="0.51174154431801144" footer="0.51174154431801144"/>
  <pageSetup paperSize="9" scale="86" orientation="portrait" r:id="rId1"/>
  <headerFooter alignWithMargins="0"/>
  <colBreaks count="1" manualBreakCount="1">
    <brk id="19" max="1048575" man="1"/>
  </col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0F41C-CA52-4DF4-8BD2-17330D615B90}">
  <sheetPr>
    <tabColor rgb="FF31869B"/>
  </sheetPr>
  <dimension ref="A1:AA34"/>
  <sheetViews>
    <sheetView showGridLines="0" view="pageBreakPreview" zoomScaleSheetLayoutView="100" workbookViewId="0">
      <selection activeCell="U1" sqref="U1"/>
    </sheetView>
  </sheetViews>
  <sheetFormatPr defaultColWidth="8" defaultRowHeight="12" x14ac:dyDescent="0.2"/>
  <cols>
    <col min="1" max="1" width="5.6640625" style="12" customWidth="1"/>
    <col min="2" max="2" width="6.6640625" style="12" customWidth="1"/>
    <col min="3" max="4" width="9.44140625" style="12" customWidth="1"/>
    <col min="5" max="5" width="3.44140625" style="12" customWidth="1"/>
    <col min="6" max="6" width="5" style="12" customWidth="1"/>
    <col min="7" max="7" width="4.44140625" style="12" customWidth="1"/>
    <col min="8" max="8" width="9.44140625" style="12" customWidth="1"/>
    <col min="9" max="9" width="3.44140625" style="12" customWidth="1"/>
    <col min="10" max="10" width="5.6640625" style="12" customWidth="1"/>
    <col min="11" max="11" width="3.88671875" style="12" customWidth="1"/>
    <col min="12" max="12" width="9.44140625" style="12" customWidth="1"/>
    <col min="13" max="13" width="3.44140625" style="12" customWidth="1"/>
    <col min="14" max="14" width="5.6640625" style="12" customWidth="1"/>
    <col min="15" max="15" width="3.88671875" style="12" customWidth="1"/>
    <col min="16" max="17" width="3.44140625" style="12" customWidth="1"/>
    <col min="18" max="18" width="2.44140625" style="12" customWidth="1"/>
    <col min="19" max="19" width="3.44140625" style="12" customWidth="1"/>
    <col min="20" max="21" width="2.44140625" style="12" customWidth="1"/>
    <col min="22" max="16384" width="8" style="12"/>
  </cols>
  <sheetData>
    <row r="1" spans="1:21" ht="46.5" customHeight="1" x14ac:dyDescent="0.2">
      <c r="A1" s="16"/>
      <c r="B1" s="684" t="s">
        <v>372</v>
      </c>
      <c r="C1" s="684"/>
      <c r="D1" s="684"/>
      <c r="E1" s="684"/>
      <c r="F1" s="684"/>
      <c r="G1" s="684"/>
      <c r="H1" s="684"/>
      <c r="I1" s="684"/>
      <c r="J1" s="684"/>
      <c r="K1" s="684"/>
      <c r="L1" s="684"/>
      <c r="M1" s="684"/>
      <c r="N1" s="684"/>
      <c r="O1" s="684"/>
      <c r="P1" s="684"/>
      <c r="Q1" s="17"/>
      <c r="R1" s="17"/>
      <c r="S1" s="17"/>
      <c r="T1" s="17"/>
      <c r="U1" s="18"/>
    </row>
    <row r="2" spans="1:21" ht="7.5" customHeight="1" thickBot="1" x14ac:dyDescent="0.25">
      <c r="A2" s="16"/>
      <c r="B2" s="16"/>
      <c r="C2" s="16"/>
      <c r="D2" s="16"/>
      <c r="E2" s="16"/>
      <c r="F2" s="16"/>
      <c r="G2" s="16"/>
      <c r="H2" s="16"/>
      <c r="I2" s="16"/>
      <c r="J2" s="16"/>
      <c r="K2" s="16"/>
      <c r="L2" s="16"/>
      <c r="M2" s="16"/>
      <c r="N2" s="16"/>
      <c r="O2" s="16"/>
      <c r="P2" s="16"/>
      <c r="Q2" s="16"/>
      <c r="R2" s="16"/>
      <c r="S2" s="16"/>
      <c r="T2" s="16"/>
      <c r="U2" s="13"/>
    </row>
    <row r="3" spans="1:21" ht="30" customHeight="1" x14ac:dyDescent="0.2">
      <c r="A3" s="547" t="s">
        <v>327</v>
      </c>
      <c r="B3" s="548"/>
      <c r="C3" s="556" t="str">
        <f>データシート!C3</f>
        <v>県西</v>
      </c>
      <c r="D3" s="557"/>
      <c r="E3" s="552" t="s">
        <v>328</v>
      </c>
      <c r="F3" s="552"/>
      <c r="G3" s="553"/>
      <c r="H3" s="554" t="s">
        <v>132</v>
      </c>
      <c r="I3" s="555"/>
      <c r="J3" s="555"/>
      <c r="K3" s="548"/>
      <c r="L3" s="556" t="str">
        <f>'(例）データシート'!B3</f>
        <v>高等学校</v>
      </c>
      <c r="M3" s="557"/>
      <c r="N3" s="557"/>
      <c r="O3" s="137" t="s">
        <v>73</v>
      </c>
      <c r="P3" s="137"/>
      <c r="Q3" s="137"/>
      <c r="R3" s="137"/>
      <c r="S3" s="138"/>
      <c r="T3" s="58"/>
      <c r="U3" s="19"/>
    </row>
    <row r="4" spans="1:21" ht="2.25" customHeight="1" x14ac:dyDescent="0.2">
      <c r="A4" s="478"/>
      <c r="B4" s="479"/>
      <c r="C4" s="479"/>
      <c r="D4" s="479"/>
      <c r="E4" s="479"/>
      <c r="F4" s="479"/>
      <c r="G4" s="479"/>
      <c r="H4" s="479"/>
      <c r="I4" s="479"/>
      <c r="J4" s="479"/>
      <c r="K4" s="479"/>
      <c r="L4" s="479"/>
      <c r="M4" s="479"/>
      <c r="N4" s="479"/>
      <c r="O4" s="479"/>
      <c r="P4" s="479"/>
      <c r="Q4" s="479"/>
      <c r="R4" s="479"/>
      <c r="S4" s="42"/>
      <c r="T4" s="59"/>
      <c r="U4" s="20"/>
    </row>
    <row r="5" spans="1:21" ht="19.5" customHeight="1" x14ac:dyDescent="0.2">
      <c r="A5" s="517" t="s">
        <v>5</v>
      </c>
      <c r="B5" s="674"/>
      <c r="C5" s="580" t="str">
        <f>'(例）データシート'!$E$3</f>
        <v>けんりつあんこんこうとうがっこう</v>
      </c>
      <c r="D5" s="581"/>
      <c r="E5" s="581"/>
      <c r="F5" s="581"/>
      <c r="G5" s="581"/>
      <c r="H5" s="581"/>
      <c r="I5" s="581"/>
      <c r="J5" s="581"/>
      <c r="K5" s="581"/>
      <c r="L5" s="581"/>
      <c r="M5" s="581"/>
      <c r="N5" s="581"/>
      <c r="O5" s="581"/>
      <c r="P5" s="581"/>
      <c r="Q5" s="581"/>
      <c r="R5" s="581"/>
      <c r="S5" s="670"/>
      <c r="T5" s="60"/>
      <c r="U5" s="23"/>
    </row>
    <row r="6" spans="1:21" ht="45" customHeight="1" x14ac:dyDescent="0.2">
      <c r="A6" s="675"/>
      <c r="B6" s="676"/>
      <c r="C6" s="671" t="str">
        <f>'(例）データシート'!D3</f>
        <v>県立安紺高等学校</v>
      </c>
      <c r="D6" s="672"/>
      <c r="E6" s="672"/>
      <c r="F6" s="672"/>
      <c r="G6" s="672"/>
      <c r="H6" s="672"/>
      <c r="I6" s="672"/>
      <c r="J6" s="672"/>
      <c r="K6" s="672"/>
      <c r="L6" s="672"/>
      <c r="M6" s="672"/>
      <c r="N6" s="672"/>
      <c r="O6" s="672"/>
      <c r="P6" s="672"/>
      <c r="Q6" s="672"/>
      <c r="R6" s="672"/>
      <c r="S6" s="673"/>
      <c r="T6" s="59"/>
      <c r="U6" s="20"/>
    </row>
    <row r="7" spans="1:21" ht="2.25" customHeight="1" x14ac:dyDescent="0.2">
      <c r="A7" s="478"/>
      <c r="B7" s="479"/>
      <c r="C7" s="479"/>
      <c r="D7" s="479"/>
      <c r="E7" s="479"/>
      <c r="F7" s="479"/>
      <c r="G7" s="479"/>
      <c r="H7" s="479"/>
      <c r="I7" s="479"/>
      <c r="J7" s="479"/>
      <c r="K7" s="479"/>
      <c r="L7" s="479"/>
      <c r="M7" s="479"/>
      <c r="N7" s="479"/>
      <c r="O7" s="479"/>
      <c r="P7" s="479"/>
      <c r="Q7" s="479"/>
      <c r="R7" s="479"/>
      <c r="S7" s="42"/>
      <c r="T7" s="59"/>
      <c r="U7" s="20"/>
    </row>
    <row r="8" spans="1:21" ht="39.9" customHeight="1" x14ac:dyDescent="0.2">
      <c r="A8" s="677" t="s">
        <v>77</v>
      </c>
      <c r="B8" s="678"/>
      <c r="C8" s="143" t="s">
        <v>78</v>
      </c>
      <c r="D8" s="146">
        <v>8000</v>
      </c>
      <c r="E8" s="146"/>
      <c r="F8" s="679" t="s">
        <v>79</v>
      </c>
      <c r="G8" s="679"/>
      <c r="H8" s="157">
        <f>COUNTA('（例）記入シート'!F30:L30)</f>
        <v>3</v>
      </c>
      <c r="I8" s="246"/>
      <c r="J8" s="680" t="s">
        <v>80</v>
      </c>
      <c r="K8" s="681"/>
      <c r="L8" s="246" t="s">
        <v>81</v>
      </c>
      <c r="M8" s="246"/>
      <c r="N8" s="682">
        <f>D8*H8</f>
        <v>24000</v>
      </c>
      <c r="O8" s="682"/>
      <c r="P8" s="683" t="s">
        <v>82</v>
      </c>
      <c r="Q8" s="683"/>
      <c r="R8" s="683"/>
      <c r="S8" s="148"/>
      <c r="T8" s="64"/>
      <c r="U8" s="30"/>
    </row>
    <row r="9" spans="1:21" ht="39.9" customHeight="1" x14ac:dyDescent="0.2">
      <c r="A9" s="664" t="s">
        <v>83</v>
      </c>
      <c r="B9" s="665"/>
      <c r="C9" s="144" t="s">
        <v>84</v>
      </c>
      <c r="D9" s="149">
        <v>1200</v>
      </c>
      <c r="E9" s="150"/>
      <c r="F9" s="666" t="s">
        <v>79</v>
      </c>
      <c r="G9" s="666"/>
      <c r="H9" s="247">
        <f>'（例）記入シート'!F16</f>
        <v>18</v>
      </c>
      <c r="I9" s="247"/>
      <c r="J9" s="667" t="s">
        <v>85</v>
      </c>
      <c r="K9" s="667"/>
      <c r="L9" s="247" t="s">
        <v>81</v>
      </c>
      <c r="M9" s="247"/>
      <c r="N9" s="668">
        <f>D9*H9</f>
        <v>21600</v>
      </c>
      <c r="O9" s="668"/>
      <c r="P9" s="669" t="s">
        <v>82</v>
      </c>
      <c r="Q9" s="669"/>
      <c r="R9" s="669"/>
      <c r="S9" s="152"/>
      <c r="T9" s="64"/>
      <c r="U9" s="30"/>
    </row>
    <row r="10" spans="1:21" ht="39.9" customHeight="1" x14ac:dyDescent="0.2">
      <c r="A10" s="632" t="s">
        <v>345</v>
      </c>
      <c r="B10" s="567"/>
      <c r="C10" s="685"/>
      <c r="D10" s="293"/>
      <c r="E10" s="294"/>
      <c r="F10" s="294"/>
      <c r="G10" s="294"/>
      <c r="H10" s="294"/>
      <c r="I10" s="294"/>
      <c r="J10" s="294"/>
      <c r="K10" s="294"/>
      <c r="L10" s="294"/>
      <c r="M10" s="294"/>
      <c r="N10" s="633">
        <f>SUM(N8:O9)</f>
        <v>45600</v>
      </c>
      <c r="O10" s="633"/>
      <c r="P10" s="634" t="s">
        <v>82</v>
      </c>
      <c r="Q10" s="634"/>
      <c r="R10" s="634"/>
      <c r="S10" s="295"/>
      <c r="T10" s="64"/>
      <c r="U10" s="30"/>
    </row>
    <row r="11" spans="1:21" ht="39.9" customHeight="1" x14ac:dyDescent="0.2">
      <c r="A11" s="639" t="s">
        <v>135</v>
      </c>
      <c r="B11" s="620"/>
      <c r="C11" s="500"/>
      <c r="D11" s="637" t="s">
        <v>136</v>
      </c>
      <c r="E11" s="638"/>
      <c r="F11" s="638"/>
      <c r="G11" s="250" t="str">
        <f>IF('(例）データシート'!BD3=0,"使用しない",'(例）データシート'!BD3&amp;"台")</f>
        <v>使用しない</v>
      </c>
      <c r="H11" s="249"/>
      <c r="I11" s="249"/>
      <c r="J11" s="249"/>
      <c r="K11" s="567" t="s">
        <v>137</v>
      </c>
      <c r="L11" s="567"/>
      <c r="M11" s="249" t="s">
        <v>206</v>
      </c>
      <c r="N11" s="249"/>
      <c r="O11" s="249"/>
      <c r="P11" s="249"/>
      <c r="Q11" s="249"/>
      <c r="R11" s="249"/>
      <c r="S11" s="154"/>
      <c r="T11" s="59"/>
      <c r="U11" s="20"/>
    </row>
    <row r="12" spans="1:21" ht="39.9" customHeight="1" x14ac:dyDescent="0.2">
      <c r="A12" s="639" t="s">
        <v>138</v>
      </c>
      <c r="B12" s="620"/>
      <c r="C12" s="500"/>
      <c r="D12" s="640" t="s">
        <v>139</v>
      </c>
      <c r="E12" s="641"/>
      <c r="F12" s="156"/>
      <c r="G12" s="249" t="s">
        <v>207</v>
      </c>
      <c r="H12" s="249"/>
      <c r="I12" s="249"/>
      <c r="J12" s="249"/>
      <c r="K12" s="567" t="s">
        <v>137</v>
      </c>
      <c r="L12" s="567"/>
      <c r="M12" s="249" t="s">
        <v>208</v>
      </c>
      <c r="N12" s="249"/>
      <c r="O12" s="249"/>
      <c r="P12" s="249"/>
      <c r="Q12" s="249"/>
      <c r="R12" s="249"/>
      <c r="S12" s="154"/>
      <c r="T12" s="59"/>
      <c r="U12" s="20"/>
    </row>
    <row r="13" spans="1:21" ht="2.25" customHeight="1" x14ac:dyDescent="0.2">
      <c r="A13" s="133"/>
      <c r="B13" s="74"/>
      <c r="C13" s="74"/>
      <c r="D13" s="74"/>
      <c r="E13" s="74"/>
      <c r="F13" s="74"/>
      <c r="G13" s="74"/>
      <c r="H13" s="74"/>
      <c r="I13" s="74"/>
      <c r="J13" s="74"/>
      <c r="K13" s="74"/>
      <c r="L13" s="74"/>
      <c r="M13" s="74"/>
      <c r="N13" s="74"/>
      <c r="O13" s="74"/>
      <c r="P13" s="74"/>
      <c r="Q13" s="74"/>
      <c r="R13" s="74"/>
      <c r="S13" s="42"/>
      <c r="T13" s="59"/>
      <c r="U13" s="20"/>
    </row>
    <row r="14" spans="1:21" ht="20.100000000000001" customHeight="1" x14ac:dyDescent="0.2">
      <c r="A14" s="652" t="s">
        <v>86</v>
      </c>
      <c r="B14" s="654" t="s">
        <v>12</v>
      </c>
      <c r="C14" s="103" t="s">
        <v>87</v>
      </c>
      <c r="D14" s="513" t="str">
        <f>'(例）データシート'!BA3</f>
        <v>306－0054</v>
      </c>
      <c r="E14" s="513"/>
      <c r="F14" s="513"/>
      <c r="G14" s="104"/>
      <c r="H14" s="104"/>
      <c r="I14" s="104"/>
      <c r="J14" s="104"/>
      <c r="K14" s="105"/>
      <c r="L14" s="657" t="s">
        <v>44</v>
      </c>
      <c r="M14" s="658"/>
      <c r="N14" s="645" t="str">
        <f>'(例）データシート'!$AY$3</f>
        <v>吹連　太郎</v>
      </c>
      <c r="O14" s="646"/>
      <c r="P14" s="646"/>
      <c r="Q14" s="646"/>
      <c r="R14" s="646"/>
      <c r="S14" s="647"/>
      <c r="T14" s="65"/>
      <c r="U14" s="31"/>
    </row>
    <row r="15" spans="1:21" ht="20.100000000000001" customHeight="1" x14ac:dyDescent="0.2">
      <c r="A15" s="653"/>
      <c r="B15" s="655"/>
      <c r="C15" s="501" t="str">
        <f>'(例）データシート'!BB3</f>
        <v>古河市中田新田12-1</v>
      </c>
      <c r="D15" s="502"/>
      <c r="E15" s="502"/>
      <c r="F15" s="502"/>
      <c r="G15" s="502"/>
      <c r="H15" s="502"/>
      <c r="I15" s="502"/>
      <c r="J15" s="502"/>
      <c r="K15" s="503"/>
      <c r="L15" s="659"/>
      <c r="M15" s="660"/>
      <c r="N15" s="648"/>
      <c r="O15" s="649"/>
      <c r="P15" s="649"/>
      <c r="Q15" s="649"/>
      <c r="R15" s="649"/>
      <c r="S15" s="650"/>
      <c r="T15" s="65"/>
      <c r="U15" s="31"/>
    </row>
    <row r="16" spans="1:21" ht="39.9" customHeight="1" x14ac:dyDescent="0.2">
      <c r="A16" s="145" t="s">
        <v>88</v>
      </c>
      <c r="B16" s="656"/>
      <c r="C16" s="612" t="s">
        <v>194</v>
      </c>
      <c r="D16" s="613"/>
      <c r="E16" s="613"/>
      <c r="F16" s="614" t="str">
        <f>'(例）データシート'!BC3</f>
        <v>0280－48－2755／0280－48－5424</v>
      </c>
      <c r="G16" s="614"/>
      <c r="H16" s="614"/>
      <c r="I16" s="614"/>
      <c r="J16" s="614"/>
      <c r="K16" s="615"/>
      <c r="L16" s="662" t="s">
        <v>191</v>
      </c>
      <c r="M16" s="663"/>
      <c r="N16" s="566" t="str">
        <f>'(例）データシート'!$AZ$3</f>
        <v>090－1234－5678</v>
      </c>
      <c r="O16" s="567"/>
      <c r="P16" s="567"/>
      <c r="Q16" s="567"/>
      <c r="R16" s="567"/>
      <c r="S16" s="568"/>
      <c r="T16" s="65"/>
      <c r="U16" s="31"/>
    </row>
    <row r="17" spans="1:27" ht="2.25" customHeight="1" x14ac:dyDescent="0.2">
      <c r="A17" s="478"/>
      <c r="B17" s="479"/>
      <c r="C17" s="479"/>
      <c r="D17" s="479"/>
      <c r="E17" s="479"/>
      <c r="F17" s="479"/>
      <c r="G17" s="479"/>
      <c r="H17" s="479"/>
      <c r="I17" s="479"/>
      <c r="J17" s="479"/>
      <c r="K17" s="479"/>
      <c r="L17" s="479"/>
      <c r="M17" s="479"/>
      <c r="N17" s="479"/>
      <c r="O17" s="479"/>
      <c r="P17" s="479"/>
      <c r="Q17" s="479"/>
      <c r="R17" s="479"/>
      <c r="S17" s="42"/>
      <c r="T17" s="59"/>
      <c r="U17" s="20"/>
    </row>
    <row r="18" spans="1:27" ht="18.75" customHeight="1" x14ac:dyDescent="0.2">
      <c r="A18" s="33"/>
      <c r="B18" s="34"/>
      <c r="C18" s="34"/>
      <c r="D18" s="34"/>
      <c r="E18" s="224"/>
      <c r="F18" s="35"/>
      <c r="G18" s="35"/>
      <c r="H18" s="36"/>
      <c r="I18" s="36"/>
      <c r="J18" s="35"/>
      <c r="K18" s="35"/>
      <c r="L18" s="36"/>
      <c r="M18" s="36"/>
      <c r="N18" s="37"/>
      <c r="O18" s="38"/>
      <c r="P18" s="39"/>
      <c r="Q18" s="40"/>
      <c r="R18" s="68"/>
      <c r="S18" s="72"/>
      <c r="T18" s="225"/>
      <c r="U18" s="41"/>
      <c r="V18" s="244"/>
    </row>
    <row r="19" spans="1:27" ht="18.75" customHeight="1" x14ac:dyDescent="0.2">
      <c r="A19" s="226" t="s">
        <v>90</v>
      </c>
      <c r="B19" s="182"/>
      <c r="C19" s="227"/>
      <c r="D19" s="182"/>
      <c r="E19" s="182"/>
      <c r="F19" s="35"/>
      <c r="G19" s="35"/>
      <c r="H19" s="36"/>
      <c r="I19" s="36"/>
      <c r="J19" s="35"/>
      <c r="K19" s="35"/>
      <c r="L19" s="228" t="s">
        <v>371</v>
      </c>
      <c r="M19" s="229"/>
      <c r="N19" s="230">
        <v>10</v>
      </c>
      <c r="O19" s="231" t="s">
        <v>91</v>
      </c>
      <c r="P19" s="232">
        <v>4</v>
      </c>
      <c r="Q19" s="233" t="s">
        <v>92</v>
      </c>
      <c r="R19" s="225"/>
      <c r="S19" s="136"/>
      <c r="T19" s="225"/>
      <c r="U19" s="234" t="s">
        <v>314</v>
      </c>
      <c r="V19" s="248" t="s">
        <v>93</v>
      </c>
      <c r="W19" s="102"/>
    </row>
    <row r="20" spans="1:27" ht="18.75" customHeight="1" x14ac:dyDescent="0.2">
      <c r="A20" s="116"/>
      <c r="B20" s="182"/>
      <c r="C20" s="182"/>
      <c r="D20" s="182"/>
      <c r="E20" s="182"/>
      <c r="F20" s="35"/>
      <c r="G20" s="35"/>
      <c r="H20" s="36"/>
      <c r="I20" s="36"/>
      <c r="J20" s="35"/>
      <c r="K20" s="35"/>
      <c r="L20" s="36"/>
      <c r="M20" s="36"/>
      <c r="N20" s="37"/>
      <c r="O20" s="38"/>
      <c r="P20" s="245"/>
      <c r="Q20" s="236"/>
      <c r="R20" s="225"/>
      <c r="S20" s="136"/>
      <c r="T20" s="225"/>
      <c r="U20" s="41"/>
      <c r="V20" s="244"/>
      <c r="W20" s="102"/>
    </row>
    <row r="21" spans="1:27" ht="13.2" x14ac:dyDescent="0.2">
      <c r="A21" s="111"/>
      <c r="B21" s="182"/>
      <c r="C21" s="182"/>
      <c r="D21" s="182"/>
      <c r="E21" s="182"/>
      <c r="F21" s="182"/>
      <c r="G21" s="182"/>
      <c r="H21" s="182"/>
      <c r="I21" s="182"/>
      <c r="J21" s="182"/>
      <c r="K21" s="182"/>
      <c r="L21" s="182"/>
      <c r="M21" s="182"/>
      <c r="N21" s="113"/>
      <c r="O21" s="113"/>
      <c r="P21" s="113"/>
      <c r="Q21" s="113"/>
      <c r="R21" s="113"/>
      <c r="S21" s="114"/>
      <c r="T21" s="237"/>
      <c r="U21" s="20"/>
      <c r="W21" s="102"/>
    </row>
    <row r="22" spans="1:27" ht="18" customHeight="1" x14ac:dyDescent="0.2">
      <c r="A22" s="142" t="s">
        <v>343</v>
      </c>
      <c r="B22" s="182"/>
      <c r="C22" s="182"/>
      <c r="D22" s="182"/>
      <c r="E22" s="182"/>
      <c r="F22" s="182"/>
      <c r="G22" s="182"/>
      <c r="H22" s="182"/>
      <c r="I22" s="182"/>
      <c r="J22" s="182"/>
      <c r="K22" s="182"/>
      <c r="L22" s="182"/>
      <c r="M22" s="182"/>
      <c r="N22" s="113"/>
      <c r="O22" s="113"/>
      <c r="P22" s="113"/>
      <c r="Q22" s="113"/>
      <c r="R22" s="113"/>
      <c r="S22" s="114"/>
      <c r="T22" s="237"/>
      <c r="U22" s="20"/>
      <c r="W22" s="102"/>
    </row>
    <row r="23" spans="1:27" ht="18" customHeight="1" x14ac:dyDescent="0.2">
      <c r="A23" s="238"/>
      <c r="B23" s="182"/>
      <c r="C23" s="182"/>
      <c r="D23" s="182"/>
      <c r="E23" s="182"/>
      <c r="F23" s="182"/>
      <c r="G23" s="182"/>
      <c r="H23" s="182"/>
      <c r="I23" s="182"/>
      <c r="J23" s="182"/>
      <c r="K23" s="182"/>
      <c r="L23" s="182"/>
      <c r="M23" s="182"/>
      <c r="N23" s="113"/>
      <c r="O23" s="113"/>
      <c r="P23" s="113"/>
      <c r="Q23" s="113"/>
      <c r="R23" s="113"/>
      <c r="S23" s="114"/>
      <c r="T23" s="237"/>
      <c r="U23" s="20"/>
      <c r="W23" s="102"/>
    </row>
    <row r="24" spans="1:27" ht="18" customHeight="1" x14ac:dyDescent="0.2">
      <c r="A24" s="116"/>
      <c r="B24" s="182"/>
      <c r="C24" s="182"/>
      <c r="D24" s="182"/>
      <c r="E24" s="182"/>
      <c r="F24" s="182"/>
      <c r="G24" s="182"/>
      <c r="H24" s="182"/>
      <c r="I24" s="182"/>
      <c r="J24" s="182"/>
      <c r="K24" s="182"/>
      <c r="L24" s="182"/>
      <c r="M24" s="182"/>
      <c r="N24" s="113"/>
      <c r="O24" s="113"/>
      <c r="P24" s="113"/>
      <c r="Q24" s="113"/>
      <c r="R24" s="113"/>
      <c r="S24" s="114"/>
      <c r="T24" s="237"/>
      <c r="U24" s="20"/>
      <c r="W24" s="102"/>
    </row>
    <row r="25" spans="1:27" ht="18" customHeight="1" x14ac:dyDescent="0.2">
      <c r="A25" s="111"/>
      <c r="B25" s="182"/>
      <c r="C25" s="182"/>
      <c r="D25" s="182"/>
      <c r="E25" s="182"/>
      <c r="F25" s="182"/>
      <c r="G25" s="182"/>
      <c r="H25" s="182"/>
      <c r="I25" s="182"/>
      <c r="J25" s="686" t="s">
        <v>329</v>
      </c>
      <c r="K25" s="686"/>
      <c r="L25" s="686"/>
      <c r="M25" s="686"/>
      <c r="N25" s="686"/>
      <c r="O25" s="686"/>
      <c r="P25" s="113"/>
      <c r="Q25" s="113"/>
      <c r="R25" s="113"/>
      <c r="S25" s="114"/>
      <c r="T25" s="237"/>
      <c r="U25" s="20"/>
      <c r="V25" s="248" t="s">
        <v>94</v>
      </c>
      <c r="W25" s="239"/>
      <c r="X25" s="240"/>
      <c r="Y25" s="240"/>
      <c r="Z25" s="240"/>
      <c r="AA25" s="240"/>
    </row>
    <row r="26" spans="1:27" ht="18.75" customHeight="1" x14ac:dyDescent="0.2">
      <c r="A26" s="116"/>
      <c r="B26" s="35"/>
      <c r="C26" s="35"/>
      <c r="D26" s="629" t="s">
        <v>95</v>
      </c>
      <c r="E26" s="629"/>
      <c r="F26" s="629"/>
      <c r="G26" s="629"/>
      <c r="H26" s="629"/>
      <c r="I26" s="630" t="s">
        <v>330</v>
      </c>
      <c r="J26" s="630"/>
      <c r="K26" s="630"/>
      <c r="L26" s="630"/>
      <c r="M26" s="630"/>
      <c r="N26" s="630"/>
      <c r="O26" s="630"/>
      <c r="P26" s="631"/>
      <c r="Q26" s="118" t="s">
        <v>96</v>
      </c>
      <c r="R26" s="119"/>
      <c r="S26" s="114"/>
      <c r="T26" s="237"/>
      <c r="U26" s="241" t="s">
        <v>314</v>
      </c>
      <c r="V26" s="635" t="s">
        <v>97</v>
      </c>
      <c r="W26" s="636"/>
      <c r="X26" s="636"/>
      <c r="Y26" s="636"/>
      <c r="Z26" s="240"/>
      <c r="AA26" s="240"/>
    </row>
    <row r="27" spans="1:27" ht="3.75" customHeight="1" x14ac:dyDescent="0.2">
      <c r="A27" s="120"/>
      <c r="B27" s="121"/>
      <c r="C27" s="121"/>
      <c r="D27" s="122"/>
      <c r="E27" s="122"/>
      <c r="F27" s="122"/>
      <c r="G27" s="122"/>
      <c r="H27" s="122"/>
      <c r="I27" s="122"/>
      <c r="J27" s="122"/>
      <c r="K27" s="122"/>
      <c r="L27" s="122"/>
      <c r="M27" s="122"/>
      <c r="N27" s="122"/>
      <c r="O27" s="122"/>
      <c r="P27" s="122"/>
      <c r="Q27" s="122"/>
      <c r="R27" s="113"/>
      <c r="S27" s="114"/>
      <c r="T27" s="237"/>
      <c r="U27" s="20"/>
      <c r="V27" s="240"/>
      <c r="W27" s="239"/>
      <c r="X27" s="240"/>
      <c r="Y27" s="240"/>
      <c r="Z27" s="240"/>
      <c r="AA27" s="240"/>
    </row>
    <row r="28" spans="1:27" ht="12.75" customHeight="1" thickBot="1" x14ac:dyDescent="0.25">
      <c r="A28" s="123"/>
      <c r="B28" s="124"/>
      <c r="C28" s="124"/>
      <c r="D28" s="124"/>
      <c r="E28" s="124"/>
      <c r="F28" s="124"/>
      <c r="G28" s="124"/>
      <c r="H28" s="124"/>
      <c r="I28" s="124"/>
      <c r="J28" s="124"/>
      <c r="K28" s="124"/>
      <c r="L28" s="124"/>
      <c r="M28" s="124"/>
      <c r="N28" s="124"/>
      <c r="O28" s="124"/>
      <c r="P28" s="124"/>
      <c r="Q28" s="124"/>
      <c r="R28" s="124"/>
      <c r="S28" s="125"/>
      <c r="T28" s="16"/>
      <c r="U28" s="13"/>
      <c r="V28" s="240"/>
      <c r="W28" s="239"/>
      <c r="X28" s="240"/>
      <c r="Y28" s="240"/>
      <c r="Z28" s="240"/>
      <c r="AA28" s="240"/>
    </row>
    <row r="29" spans="1:27" x14ac:dyDescent="0.2">
      <c r="W29" s="102"/>
    </row>
    <row r="30" spans="1:27" x14ac:dyDescent="0.2">
      <c r="A30" s="12" t="s">
        <v>315</v>
      </c>
      <c r="W30" s="102"/>
    </row>
    <row r="31" spans="1:27" x14ac:dyDescent="0.2">
      <c r="A31" s="12" t="s">
        <v>316</v>
      </c>
      <c r="W31" s="102"/>
    </row>
    <row r="32" spans="1:27" x14ac:dyDescent="0.2">
      <c r="A32" s="126"/>
      <c r="B32" s="126"/>
      <c r="C32" s="126"/>
      <c r="D32" s="126"/>
      <c r="E32" s="126"/>
      <c r="F32" s="126"/>
      <c r="G32" s="126"/>
      <c r="H32" s="126"/>
      <c r="I32" s="126"/>
      <c r="J32" s="126"/>
      <c r="K32" s="126"/>
      <c r="L32" s="126"/>
      <c r="M32" s="126"/>
      <c r="N32" s="126"/>
      <c r="O32" s="126"/>
      <c r="P32" s="126"/>
      <c r="Q32" s="126"/>
      <c r="R32" s="126"/>
      <c r="S32" s="126"/>
    </row>
    <row r="33" spans="1:19" x14ac:dyDescent="0.2">
      <c r="A33" s="126"/>
      <c r="B33" s="126"/>
      <c r="C33" s="126"/>
      <c r="D33" s="126"/>
      <c r="E33" s="126"/>
      <c r="F33" s="126"/>
      <c r="G33" s="126"/>
      <c r="H33" s="126"/>
      <c r="I33" s="126"/>
      <c r="J33" s="126"/>
      <c r="K33" s="126"/>
      <c r="L33" s="126"/>
      <c r="M33" s="126"/>
      <c r="N33" s="126"/>
      <c r="O33" s="126"/>
      <c r="P33" s="126"/>
      <c r="Q33" s="126"/>
      <c r="R33" s="126"/>
      <c r="S33" s="126"/>
    </row>
    <row r="34" spans="1:19" x14ac:dyDescent="0.2">
      <c r="A34" s="126"/>
      <c r="B34" s="126"/>
      <c r="C34" s="126"/>
      <c r="D34" s="126"/>
      <c r="E34" s="126"/>
      <c r="F34" s="126"/>
      <c r="G34" s="126"/>
      <c r="H34" s="126"/>
      <c r="I34" s="126"/>
      <c r="J34" s="126"/>
      <c r="K34" s="126"/>
      <c r="L34" s="126"/>
      <c r="M34" s="126"/>
      <c r="N34" s="126"/>
      <c r="O34" s="126"/>
      <c r="P34" s="126"/>
      <c r="Q34" s="126"/>
      <c r="R34" s="126"/>
      <c r="S34" s="126"/>
    </row>
  </sheetData>
  <sheetProtection algorithmName="SHA-512" hashValue="BbpgHHi+lZe9ec5W+RNF1p5HM734kAdXsJNpP5JYiriYyMzPgcfIc05t30K+qa1AWFKXJS81HIlnXWmNtdGlkQ==" saltValue="1jC29KBa45hrHF2NZS/hbQ==" spinCount="100000" sheet="1" objects="1" scenarios="1" selectLockedCells="1"/>
  <mergeCells count="45">
    <mergeCell ref="V26:Y26"/>
    <mergeCell ref="A14:A15"/>
    <mergeCell ref="B14:B16"/>
    <mergeCell ref="D14:F14"/>
    <mergeCell ref="L14:M15"/>
    <mergeCell ref="N14:S15"/>
    <mergeCell ref="L16:M16"/>
    <mergeCell ref="N16:S16"/>
    <mergeCell ref="C15:K15"/>
    <mergeCell ref="C16:E16"/>
    <mergeCell ref="F16:K16"/>
    <mergeCell ref="A17:R17"/>
    <mergeCell ref="J25:O25"/>
    <mergeCell ref="D26:H26"/>
    <mergeCell ref="I26:P26"/>
    <mergeCell ref="A11:C11"/>
    <mergeCell ref="D11:F11"/>
    <mergeCell ref="K11:L11"/>
    <mergeCell ref="A12:C12"/>
    <mergeCell ref="D12:E12"/>
    <mergeCell ref="K12:L12"/>
    <mergeCell ref="A10:C10"/>
    <mergeCell ref="N10:O10"/>
    <mergeCell ref="P10:R10"/>
    <mergeCell ref="A9:B9"/>
    <mergeCell ref="F9:G9"/>
    <mergeCell ref="J9:K9"/>
    <mergeCell ref="N9:O9"/>
    <mergeCell ref="P9:R9"/>
    <mergeCell ref="A4:R4"/>
    <mergeCell ref="C5:S5"/>
    <mergeCell ref="C6:S6"/>
    <mergeCell ref="A7:R7"/>
    <mergeCell ref="A8:B8"/>
    <mergeCell ref="F8:G8"/>
    <mergeCell ref="J8:K8"/>
    <mergeCell ref="N8:O8"/>
    <mergeCell ref="P8:R8"/>
    <mergeCell ref="A5:B6"/>
    <mergeCell ref="B1:P1"/>
    <mergeCell ref="A3:B3"/>
    <mergeCell ref="C3:D3"/>
    <mergeCell ref="E3:G3"/>
    <mergeCell ref="H3:K3"/>
    <mergeCell ref="L3:N3"/>
  </mergeCells>
  <phoneticPr fontId="28"/>
  <printOptions horizontalCentered="1" verticalCentered="1"/>
  <pageMargins left="0.39370078740157483" right="0.39370078740157483" top="0.59020397231334776" bottom="0.59020397231334776" header="0.51174154431801144" footer="0.51174154431801144"/>
  <pageSetup paperSize="9" scale="86" orientation="portrait" r:id="rId1"/>
  <headerFooter alignWithMargins="0"/>
  <colBreaks count="1" manualBreakCount="1">
    <brk id="19" max="1048575" man="1"/>
  </colBreaks>
</worksheet>
</file>

<file path=docProps/app.xml><?xml version="1.0" encoding="utf-8"?>
<Properties xmlns="http://schemas.openxmlformats.org/officeDocument/2006/extended-properties" xmlns:vt="http://schemas.openxmlformats.org/officeDocument/2006/docPropsVTypes">
  <TotalTime>120</TotalTime>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説明</vt:lpstr>
      <vt:lpstr>記入シート</vt:lpstr>
      <vt:lpstr>（例）記入シート</vt:lpstr>
      <vt:lpstr>印刷シートA</vt:lpstr>
      <vt:lpstr>印刷シートB</vt:lpstr>
      <vt:lpstr>印刷シートC</vt:lpstr>
      <vt:lpstr>（例）印刷シートA </vt:lpstr>
      <vt:lpstr>印刷シート（負担金等）</vt:lpstr>
      <vt:lpstr>（例）印刷シート（負担金等）</vt:lpstr>
      <vt:lpstr>データシート</vt:lpstr>
      <vt:lpstr>(例）データシート</vt:lpstr>
      <vt:lpstr>'（例）印刷シート（負担金等）'!Print_Area</vt:lpstr>
      <vt:lpstr>'（例）印刷シートA '!Print_Area</vt:lpstr>
      <vt:lpstr>'（例）記入シート'!Print_Area</vt:lpstr>
      <vt:lpstr>'印刷シート（負担金等）'!Print_Area</vt:lpstr>
      <vt:lpstr>印刷シートA!Print_Area</vt:lpstr>
      <vt:lpstr>印刷シートB!Print_Area</vt:lpstr>
      <vt:lpstr>印刷シートC!Print_Area</vt:lpstr>
      <vt:lpstr>記入シート!Print_Area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アンサンブルコンテスト県大会申込シート</dc:title>
  <dc:creator>takano</dc:creator>
  <cp:lastModifiedBy>iba-sui-kensei</cp:lastModifiedBy>
  <cp:lastPrinted>2019-09-13T05:03:34Z</cp:lastPrinted>
  <dcterms:created xsi:type="dcterms:W3CDTF">2003-04-02T12:52:47Z</dcterms:created>
  <dcterms:modified xsi:type="dcterms:W3CDTF">2022-08-31T03:31:48Z</dcterms:modified>
</cp:coreProperties>
</file>